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585" activeTab="0"/>
  </bookViews>
  <sheets>
    <sheet name="10.03.2015" sheetId="1" r:id="rId1"/>
  </sheets>
  <definedNames>
    <definedName name="_xlnm.Print_Area" localSheetId="0">'10.03.2015'!$A$1:$X$93</definedName>
  </definedNames>
  <calcPr fullCalcOnLoad="1"/>
</workbook>
</file>

<file path=xl/sharedStrings.xml><?xml version="1.0" encoding="utf-8"?>
<sst xmlns="http://schemas.openxmlformats.org/spreadsheetml/2006/main" count="168" uniqueCount="152">
  <si>
    <t>Физическая культура</t>
  </si>
  <si>
    <t>Социально-культурный сервис и туризм</t>
  </si>
  <si>
    <t>Организация работы с молодежью</t>
  </si>
  <si>
    <t>Связи с общественностью</t>
  </si>
  <si>
    <t>Документоведение и документационное обеспечение управления</t>
  </si>
  <si>
    <t>Декоративно-прикладное искусство</t>
  </si>
  <si>
    <t>Информационные системы и технологии</t>
  </si>
  <si>
    <t>Коммерция (торговое дело)</t>
  </si>
  <si>
    <t>Журналистика</t>
  </si>
  <si>
    <t>Экология</t>
  </si>
  <si>
    <t>Форма 2</t>
  </si>
  <si>
    <t>Приложение 2 к приказу ДОиМП ХМАО-Югры от 15.06.2011 г. №472</t>
  </si>
  <si>
    <t xml:space="preserve">(наименование образовательного учреждения) </t>
  </si>
  <si>
    <t>№ п/п</t>
  </si>
  <si>
    <t>Код по УГС</t>
  </si>
  <si>
    <t>перечень специальностей</t>
  </si>
  <si>
    <t>перечень профилей/специализаций</t>
  </si>
  <si>
    <t>общая численность выпускников</t>
  </si>
  <si>
    <t>из них по специальности</t>
  </si>
  <si>
    <t>не определились</t>
  </si>
  <si>
    <t>ожидают призыва в ряды РА</t>
  </si>
  <si>
    <t>имеют риск быть нетрудоустроенными</t>
  </si>
  <si>
    <t xml:space="preserve">причины  нетрудоустройства </t>
  </si>
  <si>
    <t>квалификация/степень</t>
  </si>
  <si>
    <t>в вузе</t>
  </si>
  <si>
    <t>в магистратуре</t>
  </si>
  <si>
    <t>в ординатуре</t>
  </si>
  <si>
    <t>в интернатуре</t>
  </si>
  <si>
    <t>020000 Естественные науки</t>
  </si>
  <si>
    <t>030000 Гуманитарные науки</t>
  </si>
  <si>
    <t>Специалист по связям с общественностью</t>
  </si>
  <si>
    <t>Документовед</t>
  </si>
  <si>
    <t>040000 Социальные науки</t>
  </si>
  <si>
    <t>Специалист по работе с молодежью</t>
  </si>
  <si>
    <t>050000 Образование и педагогика</t>
  </si>
  <si>
    <t>Физико-математическое образование</t>
  </si>
  <si>
    <t>Социально-экономическое образование</t>
  </si>
  <si>
    <t>Бакалавр социально-экономического образования</t>
  </si>
  <si>
    <t>Всеобщая история</t>
  </si>
  <si>
    <t>Отечественная история</t>
  </si>
  <si>
    <t>Педагогика</t>
  </si>
  <si>
    <t>Бакалавр педагогики</t>
  </si>
  <si>
    <t>070000 Культура и искусство</t>
  </si>
  <si>
    <t>Художник декоративно-прикладного искусства</t>
  </si>
  <si>
    <t>Специалист коммерции</t>
  </si>
  <si>
    <t>100000 Сфера обслуживания</t>
  </si>
  <si>
    <t>Специалист по сервису и туризму</t>
  </si>
  <si>
    <t>230000 Информатика и вычислительная техника</t>
  </si>
  <si>
    <t>Инженер</t>
  </si>
  <si>
    <t>ИТОГО по ОУ</t>
  </si>
  <si>
    <t>%</t>
  </si>
  <si>
    <t>Информацию предоставил:</t>
  </si>
  <si>
    <t>Руководитель образовательного учреждения Горлов С.И.</t>
  </si>
  <si>
    <t>020801.65</t>
  </si>
  <si>
    <t>Эколог</t>
  </si>
  <si>
    <t>Бакалавр физико-математического образования</t>
  </si>
  <si>
    <t xml:space="preserve">Филологическое образование </t>
  </si>
  <si>
    <t>Бакалавр филологического образования</t>
  </si>
  <si>
    <t>Русский язык и литература</t>
  </si>
  <si>
    <t>Педагогическое образование</t>
  </si>
  <si>
    <t>Магистр педагогического образования</t>
  </si>
  <si>
    <t>будут трудоустроены</t>
  </si>
  <si>
    <t>Биология</t>
  </si>
  <si>
    <t>Экология и природопользование</t>
  </si>
  <si>
    <t>История</t>
  </si>
  <si>
    <t>022000.68</t>
  </si>
  <si>
    <t>050100.68</t>
  </si>
  <si>
    <t>100400.65</t>
  </si>
  <si>
    <t>230400.65</t>
  </si>
  <si>
    <t>Практическая психология в образовании</t>
  </si>
  <si>
    <t>Педагогическая инноватика</t>
  </si>
  <si>
    <t>Управление дошкольным образованием</t>
  </si>
  <si>
    <t>Образование детей с признаками одаренности</t>
  </si>
  <si>
    <t>Туризм</t>
  </si>
  <si>
    <t>Магистр туризма</t>
  </si>
  <si>
    <t>Педагог по физической культуре</t>
  </si>
  <si>
    <t>Музыкальное образование</t>
  </si>
  <si>
    <t>Учитель музыки</t>
  </si>
  <si>
    <t>050601.65</t>
  </si>
  <si>
    <t>100400.68</t>
  </si>
  <si>
    <t>Литература в профильном образовании</t>
  </si>
  <si>
    <t>Русский язык в профильном образовании</t>
  </si>
  <si>
    <t>032000.62</t>
  </si>
  <si>
    <t>Документоведение и архивоведение</t>
  </si>
  <si>
    <t>Документационное обеспечение органов государственной и муниципальной власти</t>
  </si>
  <si>
    <t>031202.65</t>
  </si>
  <si>
    <t>Перевод и переводоведение</t>
  </si>
  <si>
    <t>Переводчик</t>
  </si>
  <si>
    <t>Художественное ткачество</t>
  </si>
  <si>
    <t>Художественная керамика</t>
  </si>
  <si>
    <t>070800.62</t>
  </si>
  <si>
    <t>Декоративно-прикладное искусство и народные промыслы</t>
  </si>
  <si>
    <t>Бакалавр декоративно-прикладного искусства и народных промыслов</t>
  </si>
  <si>
    <t>070601.65</t>
  </si>
  <si>
    <t>Дизайн</t>
  </si>
  <si>
    <t>Дизайнер</t>
  </si>
  <si>
    <t>Дизайн среды</t>
  </si>
  <si>
    <t>Графический дизайн</t>
  </si>
  <si>
    <t>070600.62</t>
  </si>
  <si>
    <t>Бакалавр дизайна</t>
  </si>
  <si>
    <t>230401.65</t>
  </si>
  <si>
    <t>Прикладная математика</t>
  </si>
  <si>
    <t>Информатика</t>
  </si>
  <si>
    <t>Математика в профильном образовании</t>
  </si>
  <si>
    <t>Информатика в профильном образовании</t>
  </si>
  <si>
    <t>Природопользование и устойчивое развитие</t>
  </si>
  <si>
    <t>020200.62</t>
  </si>
  <si>
    <t>Бакалавр биологии</t>
  </si>
  <si>
    <t>Физиология растений</t>
  </si>
  <si>
    <t>120000 Геодезия и землеустройство</t>
  </si>
  <si>
    <t>120300.62</t>
  </si>
  <si>
    <t>Землеустройство и кадастры</t>
  </si>
  <si>
    <t>080500.62</t>
  </si>
  <si>
    <t>Менеджмент</t>
  </si>
  <si>
    <t>Бакалавр менеджмента</t>
  </si>
  <si>
    <t>Бакалавр документоведения и архивоведения</t>
  </si>
  <si>
    <t>230105.65</t>
  </si>
  <si>
    <t>035700.68</t>
  </si>
  <si>
    <t>Лингвистика</t>
  </si>
  <si>
    <t>Лингвист, переводчик</t>
  </si>
  <si>
    <t>Магистр экологии и природопользования</t>
  </si>
  <si>
    <t>030600.62</t>
  </si>
  <si>
    <t>030602.65</t>
  </si>
  <si>
    <t>032001.65</t>
  </si>
  <si>
    <t>Связи с общественностью в коммерческих структурах</t>
  </si>
  <si>
    <t>Документоведение</t>
  </si>
  <si>
    <t>Теория обучения иностранным языкам и межкультурная коммуникация</t>
  </si>
  <si>
    <t>034700.68</t>
  </si>
  <si>
    <t>040104.65</t>
  </si>
  <si>
    <t>050200.62</t>
  </si>
  <si>
    <t>050300.62</t>
  </si>
  <si>
    <t>050400.62</t>
  </si>
  <si>
    <t>050700.62</t>
  </si>
  <si>
    <t>050720.65</t>
  </si>
  <si>
    <t>070801.65</t>
  </si>
  <si>
    <t>Гостиничный сервис</t>
  </si>
  <si>
    <t>Ресторанный сервис</t>
  </si>
  <si>
    <t>080301.65</t>
  </si>
  <si>
    <t>Бакалавр землеустройства</t>
  </si>
  <si>
    <t>Инженер-математик</t>
  </si>
  <si>
    <t>Безопасность жизнедеятельности населения и территорий в ЧС</t>
  </si>
  <si>
    <t>Программное обеспечение вычислительной техники и автоматизированных систем</t>
  </si>
  <si>
    <t>Социальные технологии работы с молодежью</t>
  </si>
  <si>
    <t>фактически трудоустроены</t>
  </si>
  <si>
    <t>в ссузе</t>
  </si>
  <si>
    <t xml:space="preserve">Ощепкова Елена Леонидовна (ведущий специалист Центра развития карьеры), 8(3466) 46-88-85, e-mail: kariera@nggu.ru </t>
  </si>
  <si>
    <t>отпуск по уходу за ребенком</t>
  </si>
  <si>
    <t>Бакалавр журналистики</t>
  </si>
  <si>
    <t>080000 Экономика и управление</t>
  </si>
  <si>
    <t>продолжают обучение</t>
  </si>
  <si>
    <t>выехали за пределы ХМАО-Югра</t>
  </si>
  <si>
    <t>Прогноз трудоустройства выпускников 2014 года с высшим профессиональным образованием Нижневартовского государственного университета (по состоянию на 27.10.2015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</si>
</sst>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5" fillId="35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0" fontId="47" fillId="0" borderId="10" xfId="0" applyNumberFormat="1" applyFont="1" applyBorder="1" applyAlignment="1">
      <alignment vertical="center" wrapText="1"/>
    </xf>
    <xf numFmtId="0" fontId="45" fillId="33" borderId="0" xfId="0" applyFont="1" applyFill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4" fillId="35" borderId="0" xfId="0" applyFont="1" applyFill="1" applyAlignment="1">
      <alignment/>
    </xf>
    <xf numFmtId="0" fontId="24" fillId="0" borderId="0" xfId="0" applyFont="1" applyFill="1" applyAlignment="1">
      <alignment/>
    </xf>
    <xf numFmtId="0" fontId="47" fillId="0" borderId="0" xfId="0" applyFont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46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 vertical="center" wrapText="1"/>
    </xf>
    <xf numFmtId="0" fontId="46" fillId="11" borderId="12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0" fontId="47" fillId="11" borderId="10" xfId="0" applyNumberFormat="1" applyFont="1" applyFill="1" applyBorder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45" fillId="11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 vertical="center" wrapText="1"/>
    </xf>
    <xf numFmtId="0" fontId="46" fillId="11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11" borderId="11" xfId="0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11" borderId="16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4" fillId="0" borderId="12" xfId="0" applyFont="1" applyBorder="1" applyAlignment="1">
      <alignment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tabSelected="1" view="pageBreakPreview" zoomScale="38" zoomScaleNormal="75" zoomScaleSheetLayoutView="38" zoomScalePageLayoutView="20" workbookViewId="0" topLeftCell="A1">
      <pane ySplit="5" topLeftCell="A6" activePane="bottomLeft" state="frozen"/>
      <selection pane="topLeft" activeCell="A1" sqref="A1"/>
      <selection pane="bottomLeft" activeCell="P4" sqref="P4:P5"/>
    </sheetView>
  </sheetViews>
  <sheetFormatPr defaultColWidth="21.7109375" defaultRowHeight="15"/>
  <cols>
    <col min="1" max="1" width="12.00390625" style="10" customWidth="1"/>
    <col min="2" max="2" width="18.7109375" style="10" customWidth="1"/>
    <col min="3" max="3" width="46.28125" style="10" customWidth="1"/>
    <col min="4" max="4" width="40.140625" style="10" customWidth="1"/>
    <col min="5" max="9" width="21.7109375" style="10" customWidth="1"/>
    <col min="10" max="12" width="21.7109375" style="2" customWidth="1"/>
    <col min="13" max="15" width="0" style="2" hidden="1" customWidth="1"/>
    <col min="16" max="16" width="21.7109375" style="2" customWidth="1"/>
    <col min="17" max="17" width="21.7109375" style="42" customWidth="1"/>
    <col min="18" max="18" width="21.7109375" style="27" customWidth="1"/>
    <col min="19" max="19" width="21.7109375" style="2" customWidth="1"/>
    <col min="20" max="16384" width="21.7109375" style="2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02" t="s">
        <v>10</v>
      </c>
      <c r="L1" s="102"/>
      <c r="M1" s="102"/>
      <c r="N1" s="1"/>
      <c r="O1" s="1"/>
      <c r="P1" s="102" t="s">
        <v>11</v>
      </c>
      <c r="Q1" s="102"/>
      <c r="R1" s="102"/>
      <c r="S1" s="102"/>
    </row>
    <row r="2" spans="1:19" ht="21">
      <c r="A2" s="1"/>
      <c r="B2" s="1"/>
      <c r="C2" s="102" t="s">
        <v>151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1">
      <c r="A3" s="1"/>
      <c r="B3" s="1"/>
      <c r="C3" s="1"/>
      <c r="D3" s="1"/>
      <c r="E3" s="1"/>
      <c r="F3" s="1"/>
      <c r="G3" s="1"/>
      <c r="H3" s="1"/>
      <c r="I3" s="1"/>
      <c r="J3" s="103" t="s">
        <v>12</v>
      </c>
      <c r="K3" s="103"/>
      <c r="L3" s="103"/>
      <c r="M3" s="103"/>
      <c r="N3" s="103"/>
      <c r="O3" s="103"/>
      <c r="P3" s="103"/>
      <c r="Q3" s="103"/>
      <c r="R3" s="33"/>
      <c r="S3" s="1"/>
    </row>
    <row r="4" spans="1:19" ht="21" customHeight="1">
      <c r="A4" s="62" t="s">
        <v>13</v>
      </c>
      <c r="B4" s="62" t="s">
        <v>14</v>
      </c>
      <c r="C4" s="3" t="s">
        <v>15</v>
      </c>
      <c r="D4" s="62" t="s">
        <v>16</v>
      </c>
      <c r="E4" s="62" t="s">
        <v>17</v>
      </c>
      <c r="F4" s="62" t="s">
        <v>143</v>
      </c>
      <c r="G4" s="62" t="s">
        <v>18</v>
      </c>
      <c r="H4" s="62" t="s">
        <v>61</v>
      </c>
      <c r="I4" s="62" t="s">
        <v>19</v>
      </c>
      <c r="J4" s="62" t="s">
        <v>20</v>
      </c>
      <c r="K4" s="104" t="s">
        <v>149</v>
      </c>
      <c r="L4" s="105"/>
      <c r="M4" s="20"/>
      <c r="N4" s="20"/>
      <c r="O4" s="21"/>
      <c r="P4" s="62" t="s">
        <v>146</v>
      </c>
      <c r="Q4" s="68" t="s">
        <v>150</v>
      </c>
      <c r="R4" s="62" t="s">
        <v>21</v>
      </c>
      <c r="S4" s="62" t="s">
        <v>22</v>
      </c>
    </row>
    <row r="5" spans="1:19" ht="66" customHeight="1">
      <c r="A5" s="63"/>
      <c r="B5" s="63"/>
      <c r="C5" s="3" t="s">
        <v>23</v>
      </c>
      <c r="D5" s="63"/>
      <c r="E5" s="99"/>
      <c r="F5" s="63"/>
      <c r="G5" s="63"/>
      <c r="H5" s="63"/>
      <c r="I5" s="63"/>
      <c r="J5" s="63"/>
      <c r="K5" s="4" t="s">
        <v>24</v>
      </c>
      <c r="L5" s="4" t="s">
        <v>144</v>
      </c>
      <c r="M5" s="4" t="s">
        <v>25</v>
      </c>
      <c r="N5" s="4" t="s">
        <v>26</v>
      </c>
      <c r="O5" s="4" t="s">
        <v>27</v>
      </c>
      <c r="P5" s="63"/>
      <c r="Q5" s="69"/>
      <c r="R5" s="63"/>
      <c r="S5" s="63"/>
    </row>
    <row r="6" spans="1:19" ht="21" customHeight="1">
      <c r="A6" s="71" t="s">
        <v>28</v>
      </c>
      <c r="B6" s="72"/>
      <c r="C6" s="72"/>
      <c r="D6" s="73"/>
      <c r="E6" s="5">
        <f aca="true" t="shared" si="0" ref="E6:R6">SUM(E7:E12)</f>
        <v>63</v>
      </c>
      <c r="F6" s="5">
        <f t="shared" si="0"/>
        <v>45</v>
      </c>
      <c r="G6" s="5">
        <f t="shared" si="0"/>
        <v>24</v>
      </c>
      <c r="H6" s="5">
        <f t="shared" si="0"/>
        <v>4</v>
      </c>
      <c r="I6" s="5">
        <f t="shared" si="0"/>
        <v>0</v>
      </c>
      <c r="J6" s="5">
        <f t="shared" si="0"/>
        <v>3</v>
      </c>
      <c r="K6" s="5">
        <f t="shared" si="0"/>
        <v>5</v>
      </c>
      <c r="L6" s="5">
        <f t="shared" si="0"/>
        <v>0</v>
      </c>
      <c r="M6" s="5"/>
      <c r="N6" s="5"/>
      <c r="O6" s="5"/>
      <c r="P6" s="5">
        <f t="shared" si="0"/>
        <v>1</v>
      </c>
      <c r="Q6" s="34">
        <f t="shared" si="0"/>
        <v>5</v>
      </c>
      <c r="R6" s="5">
        <f t="shared" si="0"/>
        <v>0</v>
      </c>
      <c r="S6" s="7"/>
    </row>
    <row r="7" spans="1:19" ht="21">
      <c r="A7" s="56">
        <v>1</v>
      </c>
      <c r="B7" s="56" t="s">
        <v>106</v>
      </c>
      <c r="C7" s="11" t="s">
        <v>62</v>
      </c>
      <c r="D7" s="74" t="s">
        <v>108</v>
      </c>
      <c r="E7" s="56">
        <f>SUM(F7+H7+I7+J7+K7+L7+M7+N7+O7+P7+Q7+R7)</f>
        <v>17</v>
      </c>
      <c r="F7" s="56">
        <v>6</v>
      </c>
      <c r="G7" s="56">
        <v>3</v>
      </c>
      <c r="H7" s="56">
        <v>3</v>
      </c>
      <c r="I7" s="56">
        <v>0</v>
      </c>
      <c r="J7" s="56">
        <v>1</v>
      </c>
      <c r="K7" s="56">
        <v>4</v>
      </c>
      <c r="L7" s="56">
        <v>0</v>
      </c>
      <c r="M7" s="56"/>
      <c r="N7" s="56"/>
      <c r="O7" s="56"/>
      <c r="P7" s="56">
        <v>0</v>
      </c>
      <c r="Q7" s="100">
        <v>3</v>
      </c>
      <c r="R7" s="54">
        <v>0</v>
      </c>
      <c r="S7" s="54"/>
    </row>
    <row r="8" spans="1:19" ht="21">
      <c r="A8" s="57"/>
      <c r="B8" s="57"/>
      <c r="C8" s="11" t="s">
        <v>107</v>
      </c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01"/>
      <c r="R8" s="55"/>
      <c r="S8" s="55"/>
    </row>
    <row r="9" spans="1:19" ht="21">
      <c r="A9" s="56">
        <v>2</v>
      </c>
      <c r="B9" s="56" t="s">
        <v>53</v>
      </c>
      <c r="C9" s="8" t="s">
        <v>9</v>
      </c>
      <c r="D9" s="56"/>
      <c r="E9" s="56">
        <f>SUM(F9+H9+I9+J9+K9+L9+M9+N9+O9+P9+Q9+R9)</f>
        <v>37</v>
      </c>
      <c r="F9" s="56">
        <v>30</v>
      </c>
      <c r="G9" s="56">
        <v>15</v>
      </c>
      <c r="H9" s="56">
        <v>1</v>
      </c>
      <c r="I9" s="56">
        <v>0</v>
      </c>
      <c r="J9" s="56">
        <v>2</v>
      </c>
      <c r="K9" s="56">
        <v>1</v>
      </c>
      <c r="L9" s="56">
        <v>0</v>
      </c>
      <c r="M9" s="56"/>
      <c r="N9" s="56"/>
      <c r="O9" s="56"/>
      <c r="P9" s="56">
        <v>1</v>
      </c>
      <c r="Q9" s="66">
        <v>2</v>
      </c>
      <c r="R9" s="54">
        <v>0</v>
      </c>
      <c r="S9" s="54"/>
    </row>
    <row r="10" spans="1:19" ht="21">
      <c r="A10" s="57"/>
      <c r="B10" s="57"/>
      <c r="C10" s="8" t="s">
        <v>54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7"/>
      <c r="R10" s="55"/>
      <c r="S10" s="55"/>
    </row>
    <row r="11" spans="1:19" s="10" customFormat="1" ht="21">
      <c r="A11" s="56">
        <v>3</v>
      </c>
      <c r="B11" s="56" t="s">
        <v>65</v>
      </c>
      <c r="C11" s="8" t="s">
        <v>63</v>
      </c>
      <c r="D11" s="74" t="s">
        <v>105</v>
      </c>
      <c r="E11" s="56">
        <f>SUM(F11+H11+I11+J11+K11+L11+M11+N11+O11+P11+Q11+R11)</f>
        <v>9</v>
      </c>
      <c r="F11" s="56">
        <v>9</v>
      </c>
      <c r="G11" s="56">
        <v>6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/>
      <c r="N11" s="56"/>
      <c r="O11" s="56"/>
      <c r="P11" s="56">
        <v>0</v>
      </c>
      <c r="Q11" s="68">
        <v>0</v>
      </c>
      <c r="R11" s="54">
        <v>0</v>
      </c>
      <c r="S11" s="54"/>
    </row>
    <row r="12" spans="1:19" s="10" customFormat="1" ht="40.5">
      <c r="A12" s="57"/>
      <c r="B12" s="57"/>
      <c r="C12" s="8" t="s">
        <v>120</v>
      </c>
      <c r="D12" s="75"/>
      <c r="E12" s="57"/>
      <c r="F12" s="9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69"/>
      <c r="R12" s="55"/>
      <c r="S12" s="55"/>
    </row>
    <row r="13" spans="1:19" ht="21">
      <c r="A13" s="71" t="s">
        <v>29</v>
      </c>
      <c r="B13" s="72"/>
      <c r="C13" s="72"/>
      <c r="D13" s="73"/>
      <c r="E13" s="5">
        <f>SUM(E14:E27)</f>
        <v>125</v>
      </c>
      <c r="F13" s="5">
        <f>SUM(F14:F27)</f>
        <v>95</v>
      </c>
      <c r="G13" s="5">
        <f aca="true" t="shared" si="1" ref="G13:R13">SUM(G14:G27)</f>
        <v>50</v>
      </c>
      <c r="H13" s="5">
        <f t="shared" si="1"/>
        <v>4</v>
      </c>
      <c r="I13" s="5">
        <f t="shared" si="1"/>
        <v>0</v>
      </c>
      <c r="J13" s="5">
        <f t="shared" si="1"/>
        <v>2</v>
      </c>
      <c r="K13" s="5">
        <f t="shared" si="1"/>
        <v>9</v>
      </c>
      <c r="L13" s="5">
        <f t="shared" si="1"/>
        <v>0</v>
      </c>
      <c r="M13" s="5"/>
      <c r="N13" s="5"/>
      <c r="O13" s="5"/>
      <c r="P13" s="5">
        <f t="shared" si="1"/>
        <v>5</v>
      </c>
      <c r="Q13" s="34">
        <f t="shared" si="1"/>
        <v>10</v>
      </c>
      <c r="R13" s="5">
        <f t="shared" si="1"/>
        <v>0</v>
      </c>
      <c r="S13" s="5"/>
    </row>
    <row r="14" spans="1:19" s="10" customFormat="1" ht="21">
      <c r="A14" s="56">
        <v>4</v>
      </c>
      <c r="B14" s="56" t="s">
        <v>121</v>
      </c>
      <c r="C14" s="8" t="s">
        <v>8</v>
      </c>
      <c r="D14" s="79"/>
      <c r="E14" s="56">
        <f>SUM(F14+H14+I14+J14+K14+L14+M14+N14+O14+P14+Q14+R14+S14)</f>
        <v>14</v>
      </c>
      <c r="F14" s="56">
        <v>10</v>
      </c>
      <c r="G14" s="56">
        <v>5</v>
      </c>
      <c r="H14" s="56">
        <v>2</v>
      </c>
      <c r="I14" s="56">
        <v>0</v>
      </c>
      <c r="J14" s="64">
        <v>0</v>
      </c>
      <c r="K14" s="64">
        <v>1</v>
      </c>
      <c r="L14" s="64">
        <v>0</v>
      </c>
      <c r="M14" s="64"/>
      <c r="N14" s="64"/>
      <c r="O14" s="64"/>
      <c r="P14" s="64">
        <v>0</v>
      </c>
      <c r="Q14" s="60">
        <v>1</v>
      </c>
      <c r="R14" s="62">
        <v>0</v>
      </c>
      <c r="S14" s="58"/>
    </row>
    <row r="15" spans="1:19" ht="21">
      <c r="A15" s="57"/>
      <c r="B15" s="57"/>
      <c r="C15" s="8" t="s">
        <v>147</v>
      </c>
      <c r="D15" s="79"/>
      <c r="E15" s="57"/>
      <c r="F15" s="57"/>
      <c r="G15" s="57"/>
      <c r="H15" s="57"/>
      <c r="I15" s="57"/>
      <c r="J15" s="65"/>
      <c r="K15" s="65"/>
      <c r="L15" s="65"/>
      <c r="M15" s="65"/>
      <c r="N15" s="65"/>
      <c r="O15" s="65"/>
      <c r="P15" s="65"/>
      <c r="Q15" s="61"/>
      <c r="R15" s="63"/>
      <c r="S15" s="59"/>
    </row>
    <row r="16" spans="1:19" ht="21">
      <c r="A16" s="56">
        <v>5</v>
      </c>
      <c r="B16" s="56" t="s">
        <v>122</v>
      </c>
      <c r="C16" s="8" t="s">
        <v>3</v>
      </c>
      <c r="D16" s="74" t="s">
        <v>124</v>
      </c>
      <c r="E16" s="56">
        <f>SUM(F16+H16+I16+J16+K16+L16+M16+N16+O16+P16+Q16+R16)</f>
        <v>38</v>
      </c>
      <c r="F16" s="56">
        <v>31</v>
      </c>
      <c r="G16" s="56">
        <v>10</v>
      </c>
      <c r="H16" s="56">
        <v>0</v>
      </c>
      <c r="I16" s="56">
        <v>0</v>
      </c>
      <c r="J16" s="64">
        <v>2</v>
      </c>
      <c r="K16" s="64">
        <v>4</v>
      </c>
      <c r="L16" s="64">
        <v>0</v>
      </c>
      <c r="M16" s="64"/>
      <c r="N16" s="64"/>
      <c r="O16" s="64"/>
      <c r="P16" s="64">
        <v>0</v>
      </c>
      <c r="Q16" s="60">
        <v>1</v>
      </c>
      <c r="R16" s="62">
        <v>0</v>
      </c>
      <c r="S16" s="58"/>
    </row>
    <row r="17" spans="1:19" ht="40.5">
      <c r="A17" s="57"/>
      <c r="B17" s="57"/>
      <c r="C17" s="8" t="s">
        <v>30</v>
      </c>
      <c r="D17" s="75"/>
      <c r="E17" s="57"/>
      <c r="F17" s="57"/>
      <c r="G17" s="57"/>
      <c r="H17" s="57"/>
      <c r="I17" s="57"/>
      <c r="J17" s="65"/>
      <c r="K17" s="65"/>
      <c r="L17" s="65"/>
      <c r="M17" s="65"/>
      <c r="N17" s="65"/>
      <c r="O17" s="65"/>
      <c r="P17" s="65"/>
      <c r="Q17" s="61"/>
      <c r="R17" s="63"/>
      <c r="S17" s="59"/>
    </row>
    <row r="18" spans="1:19" s="27" customFormat="1" ht="21">
      <c r="A18" s="79">
        <v>6</v>
      </c>
      <c r="B18" s="56" t="s">
        <v>85</v>
      </c>
      <c r="C18" s="8" t="s">
        <v>86</v>
      </c>
      <c r="D18" s="56"/>
      <c r="E18" s="56">
        <f>SUM(F18+H18+I18+J18+K18+L18+M18+N18+O18+P18+Q18+R18)</f>
        <v>17</v>
      </c>
      <c r="F18" s="56">
        <v>11</v>
      </c>
      <c r="G18" s="56">
        <v>6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/>
      <c r="N18" s="56"/>
      <c r="O18" s="56"/>
      <c r="P18" s="56">
        <v>1</v>
      </c>
      <c r="Q18" s="68">
        <v>5</v>
      </c>
      <c r="R18" s="62">
        <v>0</v>
      </c>
      <c r="S18" s="62"/>
    </row>
    <row r="19" spans="1:19" s="27" customFormat="1" ht="21">
      <c r="A19" s="79"/>
      <c r="B19" s="57"/>
      <c r="C19" s="8" t="s">
        <v>87</v>
      </c>
      <c r="D19" s="8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69"/>
      <c r="R19" s="63"/>
      <c r="S19" s="63"/>
    </row>
    <row r="20" spans="1:19" ht="40.5">
      <c r="A20" s="56">
        <v>7</v>
      </c>
      <c r="B20" s="96" t="s">
        <v>82</v>
      </c>
      <c r="C20" s="8" t="s">
        <v>83</v>
      </c>
      <c r="D20" s="74" t="s">
        <v>125</v>
      </c>
      <c r="E20" s="56">
        <f>SUM(F20+H20+I20+J20+K20+L20+M20+N20+O20+P20+Q20+R20)</f>
        <v>15</v>
      </c>
      <c r="F20" s="56">
        <v>9</v>
      </c>
      <c r="G20" s="56">
        <v>6</v>
      </c>
      <c r="H20" s="56">
        <v>0</v>
      </c>
      <c r="I20" s="56">
        <v>0</v>
      </c>
      <c r="J20" s="64">
        <v>0</v>
      </c>
      <c r="K20" s="64">
        <v>3</v>
      </c>
      <c r="L20" s="64">
        <v>0</v>
      </c>
      <c r="M20" s="64"/>
      <c r="N20" s="64"/>
      <c r="O20" s="64"/>
      <c r="P20" s="64">
        <v>2</v>
      </c>
      <c r="Q20" s="60">
        <v>1</v>
      </c>
      <c r="R20" s="62">
        <v>0</v>
      </c>
      <c r="S20" s="58"/>
    </row>
    <row r="21" spans="1:19" s="19" customFormat="1" ht="40.5">
      <c r="A21" s="57"/>
      <c r="B21" s="97"/>
      <c r="C21" s="8" t="s">
        <v>115</v>
      </c>
      <c r="D21" s="75"/>
      <c r="E21" s="57"/>
      <c r="F21" s="57"/>
      <c r="G21" s="57"/>
      <c r="H21" s="57"/>
      <c r="I21" s="57"/>
      <c r="J21" s="65"/>
      <c r="K21" s="65"/>
      <c r="L21" s="65"/>
      <c r="M21" s="65"/>
      <c r="N21" s="65"/>
      <c r="O21" s="65"/>
      <c r="P21" s="65"/>
      <c r="Q21" s="61"/>
      <c r="R21" s="63"/>
      <c r="S21" s="59"/>
    </row>
    <row r="22" spans="1:19" ht="40.5">
      <c r="A22" s="56">
        <v>8</v>
      </c>
      <c r="B22" s="56" t="s">
        <v>127</v>
      </c>
      <c r="C22" s="8" t="s">
        <v>83</v>
      </c>
      <c r="D22" s="74" t="s">
        <v>84</v>
      </c>
      <c r="E22" s="56">
        <f>SUM(F22+H22+I22+J22+K22+L22+M22+N22+O22+P22+Q22+R22)</f>
        <v>4</v>
      </c>
      <c r="F22" s="56">
        <v>4</v>
      </c>
      <c r="G22" s="56">
        <v>3</v>
      </c>
      <c r="H22" s="56">
        <v>0</v>
      </c>
      <c r="I22" s="56">
        <v>0</v>
      </c>
      <c r="J22" s="64">
        <v>0</v>
      </c>
      <c r="K22" s="64">
        <v>0</v>
      </c>
      <c r="L22" s="64">
        <v>0</v>
      </c>
      <c r="M22" s="64"/>
      <c r="N22" s="64"/>
      <c r="O22" s="64"/>
      <c r="P22" s="64">
        <v>0</v>
      </c>
      <c r="Q22" s="60">
        <v>0</v>
      </c>
      <c r="R22" s="62">
        <v>0</v>
      </c>
      <c r="S22" s="58"/>
    </row>
    <row r="23" spans="1:19" ht="21">
      <c r="A23" s="57"/>
      <c r="B23" s="57"/>
      <c r="C23" s="8" t="s">
        <v>31</v>
      </c>
      <c r="D23" s="75"/>
      <c r="E23" s="57"/>
      <c r="F23" s="57"/>
      <c r="G23" s="57"/>
      <c r="H23" s="57"/>
      <c r="I23" s="57"/>
      <c r="J23" s="65"/>
      <c r="K23" s="65"/>
      <c r="L23" s="65"/>
      <c r="M23" s="65"/>
      <c r="N23" s="65"/>
      <c r="O23" s="65"/>
      <c r="P23" s="65"/>
      <c r="Q23" s="61"/>
      <c r="R23" s="63"/>
      <c r="S23" s="59"/>
    </row>
    <row r="24" spans="1:19" ht="60.75">
      <c r="A24" s="56">
        <v>9</v>
      </c>
      <c r="B24" s="56" t="s">
        <v>123</v>
      </c>
      <c r="C24" s="8" t="s">
        <v>4</v>
      </c>
      <c r="D24" s="56"/>
      <c r="E24" s="56">
        <f>SUM(F24+H24+I24+J24+K24+L24+M24+N24+O24+P24+Q24+R24)</f>
        <v>30</v>
      </c>
      <c r="F24" s="56">
        <v>24</v>
      </c>
      <c r="G24" s="56">
        <v>16</v>
      </c>
      <c r="H24" s="56">
        <v>2</v>
      </c>
      <c r="I24" s="56">
        <v>0</v>
      </c>
      <c r="J24" s="64">
        <v>0</v>
      </c>
      <c r="K24" s="64">
        <v>1</v>
      </c>
      <c r="L24" s="64">
        <v>0</v>
      </c>
      <c r="M24" s="64"/>
      <c r="N24" s="64"/>
      <c r="O24" s="64"/>
      <c r="P24" s="64">
        <v>2</v>
      </c>
      <c r="Q24" s="60">
        <v>1</v>
      </c>
      <c r="R24" s="62">
        <v>0</v>
      </c>
      <c r="S24" s="58"/>
    </row>
    <row r="25" spans="1:19" ht="21">
      <c r="A25" s="57"/>
      <c r="B25" s="57"/>
      <c r="C25" s="8" t="s">
        <v>31</v>
      </c>
      <c r="D25" s="57"/>
      <c r="E25" s="57"/>
      <c r="F25" s="57"/>
      <c r="G25" s="57"/>
      <c r="H25" s="57"/>
      <c r="I25" s="57"/>
      <c r="J25" s="65"/>
      <c r="K25" s="65"/>
      <c r="L25" s="65"/>
      <c r="M25" s="65"/>
      <c r="N25" s="65"/>
      <c r="O25" s="65"/>
      <c r="P25" s="65"/>
      <c r="Q25" s="61"/>
      <c r="R25" s="63"/>
      <c r="S25" s="59"/>
    </row>
    <row r="26" spans="1:19" ht="21">
      <c r="A26" s="56">
        <v>10</v>
      </c>
      <c r="B26" s="56" t="s">
        <v>117</v>
      </c>
      <c r="C26" s="8" t="s">
        <v>118</v>
      </c>
      <c r="D26" s="74" t="s">
        <v>126</v>
      </c>
      <c r="E26" s="56">
        <f>SUM(F26+H26+I26+J26+K26+L26+M26+N26+O26+P26+Q26+R26)</f>
        <v>7</v>
      </c>
      <c r="F26" s="56">
        <v>6</v>
      </c>
      <c r="G26" s="56">
        <v>4</v>
      </c>
      <c r="H26" s="56">
        <v>0</v>
      </c>
      <c r="I26" s="56">
        <v>0</v>
      </c>
      <c r="J26" s="64">
        <v>0</v>
      </c>
      <c r="K26" s="64">
        <v>0</v>
      </c>
      <c r="L26" s="64">
        <v>0</v>
      </c>
      <c r="M26" s="64"/>
      <c r="N26" s="64"/>
      <c r="O26" s="64"/>
      <c r="P26" s="64">
        <v>0</v>
      </c>
      <c r="Q26" s="66">
        <v>1</v>
      </c>
      <c r="R26" s="62">
        <v>0</v>
      </c>
      <c r="S26" s="58"/>
    </row>
    <row r="27" spans="1:19" s="27" customFormat="1" ht="21">
      <c r="A27" s="57"/>
      <c r="B27" s="57"/>
      <c r="C27" s="8" t="s">
        <v>119</v>
      </c>
      <c r="D27" s="75"/>
      <c r="E27" s="57"/>
      <c r="F27" s="57"/>
      <c r="G27" s="57"/>
      <c r="H27" s="57"/>
      <c r="I27" s="57"/>
      <c r="J27" s="65"/>
      <c r="K27" s="65"/>
      <c r="L27" s="65"/>
      <c r="M27" s="65"/>
      <c r="N27" s="65"/>
      <c r="O27" s="65"/>
      <c r="P27" s="65"/>
      <c r="Q27" s="67"/>
      <c r="R27" s="63"/>
      <c r="S27" s="59"/>
    </row>
    <row r="28" spans="1:19" ht="21">
      <c r="A28" s="71" t="s">
        <v>32</v>
      </c>
      <c r="B28" s="72"/>
      <c r="C28" s="72"/>
      <c r="D28" s="73"/>
      <c r="E28" s="5">
        <f>SUM(E29)</f>
        <v>21</v>
      </c>
      <c r="F28" s="5">
        <f aca="true" t="shared" si="2" ref="F28:Q28">SUM(F29)</f>
        <v>17</v>
      </c>
      <c r="G28" s="5">
        <f t="shared" si="2"/>
        <v>4</v>
      </c>
      <c r="H28" s="5">
        <f t="shared" si="2"/>
        <v>0</v>
      </c>
      <c r="I28" s="5">
        <f t="shared" si="2"/>
        <v>0</v>
      </c>
      <c r="J28" s="5">
        <f t="shared" si="2"/>
        <v>1</v>
      </c>
      <c r="K28" s="5">
        <f t="shared" si="2"/>
        <v>0</v>
      </c>
      <c r="L28" s="5">
        <f t="shared" si="2"/>
        <v>0</v>
      </c>
      <c r="M28" s="5"/>
      <c r="N28" s="5"/>
      <c r="O28" s="5"/>
      <c r="P28" s="5">
        <f t="shared" si="2"/>
        <v>2</v>
      </c>
      <c r="Q28" s="34">
        <f t="shared" si="2"/>
        <v>1</v>
      </c>
      <c r="R28" s="5">
        <f>SUM(R29)</f>
        <v>0</v>
      </c>
      <c r="S28" s="5"/>
    </row>
    <row r="29" spans="1:19" ht="26.25" customHeight="1">
      <c r="A29" s="56">
        <v>11</v>
      </c>
      <c r="B29" s="56" t="s">
        <v>128</v>
      </c>
      <c r="C29" s="11" t="s">
        <v>2</v>
      </c>
      <c r="D29" s="74" t="s">
        <v>142</v>
      </c>
      <c r="E29" s="56">
        <f>SUM(F29+H29+I29+J29+K29+L29+M29+N29+O29+P29+Q29+R29)</f>
        <v>21</v>
      </c>
      <c r="F29" s="56">
        <v>17</v>
      </c>
      <c r="G29" s="56">
        <v>4</v>
      </c>
      <c r="H29" s="56">
        <v>0</v>
      </c>
      <c r="I29" s="56">
        <v>0</v>
      </c>
      <c r="J29" s="64">
        <v>1</v>
      </c>
      <c r="K29" s="64">
        <v>0</v>
      </c>
      <c r="L29" s="56">
        <v>0</v>
      </c>
      <c r="M29" s="64"/>
      <c r="N29" s="64"/>
      <c r="O29" s="64"/>
      <c r="P29" s="64">
        <v>2</v>
      </c>
      <c r="Q29" s="60">
        <v>1</v>
      </c>
      <c r="R29" s="54">
        <v>0</v>
      </c>
      <c r="S29" s="89"/>
    </row>
    <row r="30" spans="1:19" s="12" customFormat="1" ht="40.5">
      <c r="A30" s="57"/>
      <c r="B30" s="57"/>
      <c r="C30" s="11" t="s">
        <v>33</v>
      </c>
      <c r="D30" s="75"/>
      <c r="E30" s="57"/>
      <c r="F30" s="57"/>
      <c r="G30" s="57"/>
      <c r="H30" s="57"/>
      <c r="I30" s="57"/>
      <c r="J30" s="65"/>
      <c r="K30" s="65"/>
      <c r="L30" s="57"/>
      <c r="M30" s="65"/>
      <c r="N30" s="65"/>
      <c r="O30" s="65"/>
      <c r="P30" s="65"/>
      <c r="Q30" s="61"/>
      <c r="R30" s="55"/>
      <c r="S30" s="90"/>
    </row>
    <row r="31" spans="1:19" s="12" customFormat="1" ht="21">
      <c r="A31" s="71" t="s">
        <v>34</v>
      </c>
      <c r="B31" s="72"/>
      <c r="C31" s="72"/>
      <c r="D31" s="73"/>
      <c r="E31" s="5">
        <f>SUM(E32:E56)</f>
        <v>165</v>
      </c>
      <c r="F31" s="5">
        <f>SUM(F32:F56)</f>
        <v>136</v>
      </c>
      <c r="G31" s="5">
        <f>SUM(G32:G56)</f>
        <v>66</v>
      </c>
      <c r="H31" s="5">
        <f>SUM(H32:H56)</f>
        <v>3</v>
      </c>
      <c r="I31" s="5">
        <f aca="true" t="shared" si="3" ref="I31:R31">SUM(I32:I56)</f>
        <v>0</v>
      </c>
      <c r="J31" s="6">
        <f t="shared" si="3"/>
        <v>5</v>
      </c>
      <c r="K31" s="6">
        <f t="shared" si="3"/>
        <v>13</v>
      </c>
      <c r="L31" s="6">
        <f t="shared" si="3"/>
        <v>0</v>
      </c>
      <c r="M31" s="6"/>
      <c r="N31" s="6"/>
      <c r="O31" s="6"/>
      <c r="P31" s="6">
        <f t="shared" si="3"/>
        <v>4</v>
      </c>
      <c r="Q31" s="35">
        <f t="shared" si="3"/>
        <v>4</v>
      </c>
      <c r="R31" s="5">
        <f t="shared" si="3"/>
        <v>0</v>
      </c>
      <c r="S31" s="5"/>
    </row>
    <row r="32" spans="1:254" s="12" customFormat="1" ht="21">
      <c r="A32" s="56">
        <v>12</v>
      </c>
      <c r="B32" s="81" t="s">
        <v>66</v>
      </c>
      <c r="C32" s="11" t="s">
        <v>59</v>
      </c>
      <c r="D32" s="74" t="s">
        <v>140</v>
      </c>
      <c r="E32" s="56">
        <f>SUM(F32+H32+I32+J32+K32+L32+M32+N32+O32+P32+Q32+R32)</f>
        <v>6</v>
      </c>
      <c r="F32" s="56">
        <v>6</v>
      </c>
      <c r="G32" s="56">
        <v>6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/>
      <c r="N32" s="56"/>
      <c r="O32" s="56"/>
      <c r="P32" s="56">
        <v>0</v>
      </c>
      <c r="Q32" s="68">
        <v>0</v>
      </c>
      <c r="R32" s="62">
        <v>0</v>
      </c>
      <c r="S32" s="6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2" customFormat="1" ht="40.5">
      <c r="A33" s="57"/>
      <c r="B33" s="82"/>
      <c r="C33" s="11" t="s">
        <v>60</v>
      </c>
      <c r="D33" s="75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9"/>
      <c r="R33" s="63"/>
      <c r="S33" s="6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2" customFormat="1" ht="40.5">
      <c r="A34" s="56">
        <v>13</v>
      </c>
      <c r="B34" s="81" t="s">
        <v>66</v>
      </c>
      <c r="C34" s="11" t="s">
        <v>59</v>
      </c>
      <c r="D34" s="11" t="s">
        <v>103</v>
      </c>
      <c r="E34" s="56">
        <f>SUM(F34+F35+H34+H35+I34+I35+J34+J35+K34+K35+L34+L35+M34+M35+N34+N35+O34+O35+P34+P35+Q34+Q35+R34+R35)</f>
        <v>8</v>
      </c>
      <c r="F34" s="43">
        <v>4</v>
      </c>
      <c r="G34" s="43">
        <v>3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/>
      <c r="N34" s="43"/>
      <c r="O34" s="43"/>
      <c r="P34" s="43">
        <v>0</v>
      </c>
      <c r="Q34" s="34">
        <v>0</v>
      </c>
      <c r="R34" s="52">
        <v>0</v>
      </c>
      <c r="S34" s="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19" s="12" customFormat="1" ht="40.5">
      <c r="A35" s="57"/>
      <c r="B35" s="82"/>
      <c r="C35" s="11" t="s">
        <v>60</v>
      </c>
      <c r="D35" s="11" t="s">
        <v>104</v>
      </c>
      <c r="E35" s="57"/>
      <c r="F35" s="43">
        <v>4</v>
      </c>
      <c r="G35" s="43">
        <v>3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/>
      <c r="N35" s="43"/>
      <c r="O35" s="43"/>
      <c r="P35" s="43">
        <v>0</v>
      </c>
      <c r="Q35" s="34">
        <v>0</v>
      </c>
      <c r="R35" s="53">
        <v>0</v>
      </c>
      <c r="S35" s="9"/>
    </row>
    <row r="36" spans="1:19" s="12" customFormat="1" ht="40.5">
      <c r="A36" s="56">
        <v>14</v>
      </c>
      <c r="B36" s="81" t="s">
        <v>129</v>
      </c>
      <c r="C36" s="11" t="s">
        <v>35</v>
      </c>
      <c r="D36" s="74" t="s">
        <v>102</v>
      </c>
      <c r="E36" s="54">
        <f>SUM(F36+F37+H36+H37+I36+I37+J36+J37+K36+K37+L36+L37+M36+M37+N36+N37+O36+O37+P36+P37+Q36+Q37+R36+R37)</f>
        <v>16</v>
      </c>
      <c r="F36" s="54">
        <v>13</v>
      </c>
      <c r="G36" s="54">
        <v>4</v>
      </c>
      <c r="H36" s="54">
        <v>0</v>
      </c>
      <c r="I36" s="54">
        <v>0</v>
      </c>
      <c r="J36" s="54">
        <v>3</v>
      </c>
      <c r="K36" s="54">
        <v>0</v>
      </c>
      <c r="L36" s="56">
        <v>0</v>
      </c>
      <c r="M36" s="56"/>
      <c r="N36" s="56"/>
      <c r="O36" s="56"/>
      <c r="P36" s="56">
        <v>0</v>
      </c>
      <c r="Q36" s="68">
        <v>0</v>
      </c>
      <c r="R36" s="62">
        <v>0</v>
      </c>
      <c r="S36" s="62"/>
    </row>
    <row r="37" spans="1:254" s="31" customFormat="1" ht="40.5">
      <c r="A37" s="57"/>
      <c r="B37" s="82"/>
      <c r="C37" s="11" t="s">
        <v>55</v>
      </c>
      <c r="D37" s="75"/>
      <c r="E37" s="55"/>
      <c r="F37" s="55"/>
      <c r="G37" s="55"/>
      <c r="H37" s="55"/>
      <c r="I37" s="55"/>
      <c r="J37" s="55"/>
      <c r="K37" s="55"/>
      <c r="L37" s="57"/>
      <c r="M37" s="57"/>
      <c r="N37" s="57"/>
      <c r="O37" s="57"/>
      <c r="P37" s="57"/>
      <c r="Q37" s="69"/>
      <c r="R37" s="63"/>
      <c r="S37" s="63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19" s="12" customFormat="1" ht="40.5">
      <c r="A38" s="56">
        <v>15</v>
      </c>
      <c r="B38" s="56" t="s">
        <v>66</v>
      </c>
      <c r="C38" s="8" t="s">
        <v>59</v>
      </c>
      <c r="D38" s="8" t="s">
        <v>80</v>
      </c>
      <c r="E38" s="79">
        <f>SUM(F38+F39+H38+H39+I38+I39+J38+J39+K38+K39+L38+L39+M38+M39+N38+N39+O38+O39+P38+P39+Q38+Q39+R38+R39)</f>
        <v>9</v>
      </c>
      <c r="F38" s="28">
        <v>5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/>
      <c r="N38" s="28"/>
      <c r="O38" s="28"/>
      <c r="P38" s="28">
        <v>0</v>
      </c>
      <c r="Q38" s="36">
        <v>0</v>
      </c>
      <c r="R38" s="45">
        <v>0</v>
      </c>
      <c r="S38" s="24"/>
    </row>
    <row r="39" spans="1:19" s="12" customFormat="1" ht="40.5">
      <c r="A39" s="57"/>
      <c r="B39" s="57"/>
      <c r="C39" s="8" t="s">
        <v>60</v>
      </c>
      <c r="D39" s="8" t="s">
        <v>81</v>
      </c>
      <c r="E39" s="79"/>
      <c r="F39" s="28">
        <v>4</v>
      </c>
      <c r="G39" s="28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/>
      <c r="N39" s="28"/>
      <c r="O39" s="28"/>
      <c r="P39" s="28">
        <v>0</v>
      </c>
      <c r="Q39" s="36">
        <v>0</v>
      </c>
      <c r="R39" s="45">
        <v>0</v>
      </c>
      <c r="S39" s="24"/>
    </row>
    <row r="40" spans="1:254" ht="21">
      <c r="A40" s="56">
        <v>16</v>
      </c>
      <c r="B40" s="56" t="s">
        <v>130</v>
      </c>
      <c r="C40" s="8" t="s">
        <v>56</v>
      </c>
      <c r="D40" s="74" t="s">
        <v>58</v>
      </c>
      <c r="E40" s="56">
        <f>SUM(F40+H40+I40+J40+K40+L40+M40+N40+O40+P40+Q40+R40)</f>
        <v>25</v>
      </c>
      <c r="F40" s="56">
        <v>15</v>
      </c>
      <c r="G40" s="56">
        <v>5</v>
      </c>
      <c r="H40" s="56">
        <v>2</v>
      </c>
      <c r="I40" s="56">
        <v>0</v>
      </c>
      <c r="J40" s="64">
        <v>0</v>
      </c>
      <c r="K40" s="64">
        <v>4</v>
      </c>
      <c r="L40" s="64">
        <v>0</v>
      </c>
      <c r="M40" s="64"/>
      <c r="N40" s="64"/>
      <c r="O40" s="64"/>
      <c r="P40" s="64">
        <v>3</v>
      </c>
      <c r="Q40" s="60">
        <v>1</v>
      </c>
      <c r="R40" s="54">
        <v>0</v>
      </c>
      <c r="S40" s="8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40.5">
      <c r="A41" s="57"/>
      <c r="B41" s="57"/>
      <c r="C41" s="8" t="s">
        <v>57</v>
      </c>
      <c r="D41" s="75"/>
      <c r="E41" s="57"/>
      <c r="F41" s="57"/>
      <c r="G41" s="57"/>
      <c r="H41" s="57"/>
      <c r="I41" s="57"/>
      <c r="J41" s="65"/>
      <c r="K41" s="65"/>
      <c r="L41" s="65"/>
      <c r="M41" s="65"/>
      <c r="N41" s="65"/>
      <c r="O41" s="65"/>
      <c r="P41" s="65"/>
      <c r="Q41" s="61"/>
      <c r="R41" s="55"/>
      <c r="S41" s="90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19" s="12" customFormat="1" ht="21">
      <c r="A42" s="79">
        <v>17</v>
      </c>
      <c r="B42" s="79" t="s">
        <v>66</v>
      </c>
      <c r="C42" s="83" t="s">
        <v>59</v>
      </c>
      <c r="D42" s="74" t="s">
        <v>38</v>
      </c>
      <c r="E42" s="56">
        <f>F42+F44+H42+H44+I42+I44+J42+J44+K42+K44+L42+L44+P42+P44+Q42+Q44+R42+R44</f>
        <v>12</v>
      </c>
      <c r="F42" s="56">
        <v>5</v>
      </c>
      <c r="G42" s="56">
        <v>3</v>
      </c>
      <c r="H42" s="56">
        <v>0</v>
      </c>
      <c r="I42" s="56">
        <v>0</v>
      </c>
      <c r="J42" s="64">
        <v>0</v>
      </c>
      <c r="K42" s="64">
        <v>0</v>
      </c>
      <c r="L42" s="64">
        <v>0</v>
      </c>
      <c r="M42" s="64"/>
      <c r="N42" s="64"/>
      <c r="O42" s="64"/>
      <c r="P42" s="64">
        <v>1</v>
      </c>
      <c r="Q42" s="60">
        <v>0</v>
      </c>
      <c r="R42" s="62">
        <v>0</v>
      </c>
      <c r="S42" s="58"/>
    </row>
    <row r="43" spans="1:19" s="12" customFormat="1" ht="21">
      <c r="A43" s="79"/>
      <c r="B43" s="79"/>
      <c r="C43" s="84"/>
      <c r="D43" s="75"/>
      <c r="E43" s="70"/>
      <c r="F43" s="57"/>
      <c r="G43" s="57"/>
      <c r="H43" s="57"/>
      <c r="I43" s="57"/>
      <c r="J43" s="65"/>
      <c r="K43" s="65"/>
      <c r="L43" s="65"/>
      <c r="M43" s="65"/>
      <c r="N43" s="65"/>
      <c r="O43" s="65"/>
      <c r="P43" s="65"/>
      <c r="Q43" s="61"/>
      <c r="R43" s="63"/>
      <c r="S43" s="59"/>
    </row>
    <row r="44" spans="1:19" s="12" customFormat="1" ht="40.5">
      <c r="A44" s="79"/>
      <c r="B44" s="79"/>
      <c r="C44" s="8" t="s">
        <v>60</v>
      </c>
      <c r="D44" s="11" t="s">
        <v>39</v>
      </c>
      <c r="E44" s="57"/>
      <c r="F44" s="43">
        <v>6</v>
      </c>
      <c r="G44" s="43">
        <v>3</v>
      </c>
      <c r="H44" s="43">
        <v>0</v>
      </c>
      <c r="I44" s="43">
        <v>0</v>
      </c>
      <c r="J44" s="49">
        <v>0</v>
      </c>
      <c r="K44" s="49">
        <v>0</v>
      </c>
      <c r="L44" s="49">
        <v>0</v>
      </c>
      <c r="M44" s="49"/>
      <c r="N44" s="49"/>
      <c r="O44" s="49"/>
      <c r="P44" s="49">
        <v>0</v>
      </c>
      <c r="Q44" s="35">
        <v>0</v>
      </c>
      <c r="R44" s="52">
        <v>0</v>
      </c>
      <c r="S44" s="26"/>
    </row>
    <row r="45" spans="1:19" ht="21">
      <c r="A45" s="56">
        <v>18</v>
      </c>
      <c r="B45" s="81" t="s">
        <v>131</v>
      </c>
      <c r="C45" s="74" t="s">
        <v>36</v>
      </c>
      <c r="D45" s="74" t="s">
        <v>64</v>
      </c>
      <c r="E45" s="56">
        <f>F45+H45+I45+J45+K45+L45+P45+Q45+R45</f>
        <v>16</v>
      </c>
      <c r="F45" s="56">
        <v>14</v>
      </c>
      <c r="G45" s="56">
        <v>5</v>
      </c>
      <c r="H45" s="56">
        <v>0</v>
      </c>
      <c r="I45" s="56">
        <v>0</v>
      </c>
      <c r="J45" s="56">
        <v>0</v>
      </c>
      <c r="K45" s="56">
        <v>2</v>
      </c>
      <c r="L45" s="56">
        <v>0</v>
      </c>
      <c r="M45" s="56"/>
      <c r="N45" s="56"/>
      <c r="O45" s="56"/>
      <c r="P45" s="56">
        <v>0</v>
      </c>
      <c r="Q45" s="68">
        <v>0</v>
      </c>
      <c r="R45" s="54">
        <v>0</v>
      </c>
      <c r="S45" s="54"/>
    </row>
    <row r="46" spans="1:19" s="12" customFormat="1" ht="21">
      <c r="A46" s="70"/>
      <c r="B46" s="95"/>
      <c r="C46" s="75"/>
      <c r="D46" s="7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106"/>
      <c r="R46" s="80"/>
      <c r="S46" s="80"/>
    </row>
    <row r="47" spans="1:19" s="12" customFormat="1" ht="40.5">
      <c r="A47" s="57"/>
      <c r="B47" s="82"/>
      <c r="C47" s="8" t="s">
        <v>37</v>
      </c>
      <c r="D47" s="75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69"/>
      <c r="R47" s="55"/>
      <c r="S47" s="55"/>
    </row>
    <row r="48" spans="1:19" s="12" customFormat="1" ht="21">
      <c r="A48" s="56">
        <v>19</v>
      </c>
      <c r="B48" s="56" t="s">
        <v>66</v>
      </c>
      <c r="C48" s="8" t="s">
        <v>59</v>
      </c>
      <c r="D48" s="47" t="s">
        <v>70</v>
      </c>
      <c r="E48" s="56">
        <f>SUM(F48+F49+F50+H48+H49+H50+I48+I49+I50+J48+J49+J50+K48+K49+K50+L48+L49+L50+M48+M49+M50+N48+N49+N50+O48+O49+O50+P48+P49+P50+Q48+Q49+Q50+R48+R49+R50)</f>
        <v>18</v>
      </c>
      <c r="F48" s="43">
        <v>6</v>
      </c>
      <c r="G48" s="43">
        <v>5</v>
      </c>
      <c r="H48" s="43">
        <v>0</v>
      </c>
      <c r="I48" s="43">
        <v>0</v>
      </c>
      <c r="J48" s="49">
        <v>0</v>
      </c>
      <c r="K48" s="49">
        <v>0</v>
      </c>
      <c r="L48" s="49">
        <v>0</v>
      </c>
      <c r="M48" s="49"/>
      <c r="N48" s="49"/>
      <c r="O48" s="49"/>
      <c r="P48" s="49">
        <v>0</v>
      </c>
      <c r="Q48" s="35">
        <v>0</v>
      </c>
      <c r="R48" s="53">
        <v>0</v>
      </c>
      <c r="S48" s="25"/>
    </row>
    <row r="49" spans="1:19" s="12" customFormat="1" ht="40.5">
      <c r="A49" s="70"/>
      <c r="B49" s="70"/>
      <c r="C49" s="74" t="s">
        <v>60</v>
      </c>
      <c r="D49" s="47" t="s">
        <v>71</v>
      </c>
      <c r="E49" s="70"/>
      <c r="F49" s="43">
        <v>5</v>
      </c>
      <c r="G49" s="43">
        <v>4</v>
      </c>
      <c r="H49" s="43">
        <v>0</v>
      </c>
      <c r="I49" s="43">
        <v>0</v>
      </c>
      <c r="J49" s="49">
        <v>0</v>
      </c>
      <c r="K49" s="49">
        <v>0</v>
      </c>
      <c r="L49" s="49">
        <v>0</v>
      </c>
      <c r="M49" s="49"/>
      <c r="N49" s="49"/>
      <c r="O49" s="49"/>
      <c r="P49" s="49">
        <v>0</v>
      </c>
      <c r="Q49" s="35">
        <v>0</v>
      </c>
      <c r="R49" s="53">
        <v>0</v>
      </c>
      <c r="S49" s="25"/>
    </row>
    <row r="50" spans="1:19" s="12" customFormat="1" ht="40.5">
      <c r="A50" s="57"/>
      <c r="B50" s="57"/>
      <c r="C50" s="75"/>
      <c r="D50" s="47" t="s">
        <v>72</v>
      </c>
      <c r="E50" s="57"/>
      <c r="F50" s="28">
        <v>7</v>
      </c>
      <c r="G50" s="28">
        <v>4</v>
      </c>
      <c r="H50" s="28">
        <v>0</v>
      </c>
      <c r="I50" s="28">
        <v>0</v>
      </c>
      <c r="J50" s="50">
        <v>0</v>
      </c>
      <c r="K50" s="50">
        <v>0</v>
      </c>
      <c r="L50" s="50">
        <v>0</v>
      </c>
      <c r="M50" s="50"/>
      <c r="N50" s="50"/>
      <c r="O50" s="50"/>
      <c r="P50" s="50">
        <v>0</v>
      </c>
      <c r="Q50" s="37">
        <v>0</v>
      </c>
      <c r="R50" s="45">
        <v>0</v>
      </c>
      <c r="S50" s="23"/>
    </row>
    <row r="51" spans="1:19" ht="21">
      <c r="A51" s="56">
        <v>20</v>
      </c>
      <c r="B51" s="56" t="s">
        <v>132</v>
      </c>
      <c r="C51" s="8" t="s">
        <v>40</v>
      </c>
      <c r="D51" s="74" t="s">
        <v>69</v>
      </c>
      <c r="E51" s="56">
        <f>SUM(F51+H51+I51+J51+K51+L51+M51+N51+O51+P51+Q51+R51)</f>
        <v>25</v>
      </c>
      <c r="F51" s="56">
        <v>15</v>
      </c>
      <c r="G51" s="56">
        <v>6</v>
      </c>
      <c r="H51" s="56">
        <v>1</v>
      </c>
      <c r="I51" s="56">
        <v>0</v>
      </c>
      <c r="J51" s="56">
        <v>0</v>
      </c>
      <c r="K51" s="56">
        <v>7</v>
      </c>
      <c r="L51" s="56">
        <v>0</v>
      </c>
      <c r="M51" s="56"/>
      <c r="N51" s="56"/>
      <c r="O51" s="56"/>
      <c r="P51" s="56">
        <v>0</v>
      </c>
      <c r="Q51" s="68">
        <v>2</v>
      </c>
      <c r="R51" s="62">
        <v>0</v>
      </c>
      <c r="S51" s="58"/>
    </row>
    <row r="52" spans="1:19" ht="21">
      <c r="A52" s="57"/>
      <c r="B52" s="57"/>
      <c r="C52" s="8" t="s">
        <v>41</v>
      </c>
      <c r="D52" s="7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69"/>
      <c r="R52" s="63"/>
      <c r="S52" s="59"/>
    </row>
    <row r="53" spans="1:19" ht="21">
      <c r="A53" s="56">
        <v>21</v>
      </c>
      <c r="B53" s="56" t="s">
        <v>78</v>
      </c>
      <c r="C53" s="8" t="s">
        <v>76</v>
      </c>
      <c r="D53" s="43"/>
      <c r="E53" s="56">
        <f>SUM(F53+H53+I53+J53+K53+L53+M53+N53+O53+P53+Q53+R53)</f>
        <v>7</v>
      </c>
      <c r="F53" s="56">
        <v>6</v>
      </c>
      <c r="G53" s="56">
        <v>4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/>
      <c r="N53" s="56"/>
      <c r="O53" s="56"/>
      <c r="P53" s="56">
        <v>0</v>
      </c>
      <c r="Q53" s="68">
        <v>1</v>
      </c>
      <c r="R53" s="62">
        <v>0</v>
      </c>
      <c r="S53" s="58"/>
    </row>
    <row r="54" spans="1:19" s="27" customFormat="1" ht="21">
      <c r="A54" s="57"/>
      <c r="B54" s="57"/>
      <c r="C54" s="8" t="s">
        <v>77</v>
      </c>
      <c r="D54" s="4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69"/>
      <c r="R54" s="63"/>
      <c r="S54" s="59"/>
    </row>
    <row r="55" spans="1:19" ht="19.5" customHeight="1">
      <c r="A55" s="56">
        <v>22</v>
      </c>
      <c r="B55" s="56" t="s">
        <v>133</v>
      </c>
      <c r="C55" s="8" t="s">
        <v>0</v>
      </c>
      <c r="D55" s="56"/>
      <c r="E55" s="56">
        <f>SUM(F55+H55+I55+J55+K55+L55+M55+N55+O55+P55+Q55+R55)</f>
        <v>23</v>
      </c>
      <c r="F55" s="56">
        <v>21</v>
      </c>
      <c r="G55" s="56">
        <v>10</v>
      </c>
      <c r="H55" s="56">
        <v>0</v>
      </c>
      <c r="I55" s="56">
        <v>0</v>
      </c>
      <c r="J55" s="56">
        <v>2</v>
      </c>
      <c r="K55" s="56">
        <v>0</v>
      </c>
      <c r="L55" s="56">
        <v>0</v>
      </c>
      <c r="M55" s="56"/>
      <c r="N55" s="56"/>
      <c r="O55" s="56"/>
      <c r="P55" s="56">
        <v>0</v>
      </c>
      <c r="Q55" s="68">
        <v>0</v>
      </c>
      <c r="R55" s="62">
        <v>0</v>
      </c>
      <c r="S55" s="62"/>
    </row>
    <row r="56" spans="1:19" s="27" customFormat="1" ht="21">
      <c r="A56" s="57"/>
      <c r="B56" s="57"/>
      <c r="C56" s="8" t="s">
        <v>75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69"/>
      <c r="R56" s="63"/>
      <c r="S56" s="63"/>
    </row>
    <row r="57" spans="1:19" ht="31.5" customHeight="1">
      <c r="A57" s="71" t="s">
        <v>42</v>
      </c>
      <c r="B57" s="72"/>
      <c r="C57" s="72"/>
      <c r="D57" s="73"/>
      <c r="E57" s="5">
        <f>SUM(E58:E65)</f>
        <v>38</v>
      </c>
      <c r="F57" s="5">
        <f>SUM(F58:F65)</f>
        <v>26</v>
      </c>
      <c r="G57" s="5">
        <f aca="true" t="shared" si="4" ref="G57:R57">SUM(G58:G65)</f>
        <v>12</v>
      </c>
      <c r="H57" s="5">
        <f t="shared" si="4"/>
        <v>0</v>
      </c>
      <c r="I57" s="5">
        <f t="shared" si="4"/>
        <v>0</v>
      </c>
      <c r="J57" s="5">
        <f t="shared" si="4"/>
        <v>0</v>
      </c>
      <c r="K57" s="5">
        <f t="shared" si="4"/>
        <v>4</v>
      </c>
      <c r="L57" s="5">
        <f t="shared" si="4"/>
        <v>0</v>
      </c>
      <c r="M57" s="5"/>
      <c r="N57" s="5"/>
      <c r="O57" s="5"/>
      <c r="P57" s="5">
        <f t="shared" si="4"/>
        <v>4</v>
      </c>
      <c r="Q57" s="34">
        <f t="shared" si="4"/>
        <v>4</v>
      </c>
      <c r="R57" s="5">
        <f t="shared" si="4"/>
        <v>0</v>
      </c>
      <c r="S57" s="5"/>
    </row>
    <row r="58" spans="1:19" ht="26.25" customHeight="1">
      <c r="A58" s="56">
        <v>23</v>
      </c>
      <c r="B58" s="56" t="s">
        <v>98</v>
      </c>
      <c r="C58" s="11" t="s">
        <v>94</v>
      </c>
      <c r="D58" s="56"/>
      <c r="E58" s="56">
        <f>SUM(F58+H58+I58+J58+K58+L58+M58+N58+O58+P58+Q58+R58)</f>
        <v>12</v>
      </c>
      <c r="F58" s="56">
        <v>6</v>
      </c>
      <c r="G58" s="56">
        <v>4</v>
      </c>
      <c r="H58" s="56">
        <v>0</v>
      </c>
      <c r="I58" s="56">
        <v>0</v>
      </c>
      <c r="J58" s="56">
        <v>0</v>
      </c>
      <c r="K58" s="56">
        <v>1</v>
      </c>
      <c r="L58" s="56">
        <v>0</v>
      </c>
      <c r="M58" s="56"/>
      <c r="N58" s="56"/>
      <c r="O58" s="56"/>
      <c r="P58" s="56">
        <v>3</v>
      </c>
      <c r="Q58" s="68">
        <v>2</v>
      </c>
      <c r="R58" s="54">
        <v>0</v>
      </c>
      <c r="S58" s="54"/>
    </row>
    <row r="59" spans="1:19" ht="21">
      <c r="A59" s="57"/>
      <c r="B59" s="57"/>
      <c r="C59" s="11" t="s">
        <v>99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69"/>
      <c r="R59" s="55"/>
      <c r="S59" s="55"/>
    </row>
    <row r="60" spans="1:19" ht="21">
      <c r="A60" s="56">
        <v>24</v>
      </c>
      <c r="B60" s="56" t="s">
        <v>93</v>
      </c>
      <c r="C60" s="11" t="s">
        <v>94</v>
      </c>
      <c r="D60" s="51" t="s">
        <v>96</v>
      </c>
      <c r="E60" s="56">
        <f>SUM(F60+F61+H60+H61+I60+I61+J60+J61+K60+K61+L60+L61+M60+M61+N60+N61+O60+O61+P60+P61+Q60+Q61+R60+R61)</f>
        <v>10</v>
      </c>
      <c r="F60" s="43">
        <v>6</v>
      </c>
      <c r="G60" s="43">
        <v>3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/>
      <c r="N60" s="43"/>
      <c r="O60" s="43"/>
      <c r="P60" s="43">
        <v>0</v>
      </c>
      <c r="Q60" s="34">
        <v>0</v>
      </c>
      <c r="R60" s="53">
        <v>0</v>
      </c>
      <c r="S60" s="9"/>
    </row>
    <row r="61" spans="1:19" ht="21">
      <c r="A61" s="57"/>
      <c r="B61" s="57"/>
      <c r="C61" s="11" t="s">
        <v>95</v>
      </c>
      <c r="D61" s="51" t="s">
        <v>97</v>
      </c>
      <c r="E61" s="57"/>
      <c r="F61" s="43">
        <v>4</v>
      </c>
      <c r="G61" s="43">
        <v>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/>
      <c r="N61" s="43"/>
      <c r="O61" s="43"/>
      <c r="P61" s="43">
        <v>0</v>
      </c>
      <c r="Q61" s="34">
        <v>0</v>
      </c>
      <c r="R61" s="53">
        <v>0</v>
      </c>
      <c r="S61" s="9"/>
    </row>
    <row r="62" spans="1:19" ht="40.5">
      <c r="A62" s="79">
        <v>25</v>
      </c>
      <c r="B62" s="79" t="s">
        <v>90</v>
      </c>
      <c r="C62" s="8" t="s">
        <v>91</v>
      </c>
      <c r="D62" s="56"/>
      <c r="E62" s="56">
        <f>SUM(F62+H62+I62+J62+K62+L62+M62+N62+O62+P62+Q62+R62)</f>
        <v>9</v>
      </c>
      <c r="F62" s="56">
        <v>5</v>
      </c>
      <c r="G62" s="56">
        <v>1</v>
      </c>
      <c r="H62" s="56">
        <v>0</v>
      </c>
      <c r="I62" s="56">
        <v>0</v>
      </c>
      <c r="J62" s="64">
        <v>0</v>
      </c>
      <c r="K62" s="64">
        <v>3</v>
      </c>
      <c r="L62" s="64">
        <v>0</v>
      </c>
      <c r="M62" s="64"/>
      <c r="N62" s="64"/>
      <c r="O62" s="64"/>
      <c r="P62" s="64">
        <v>1</v>
      </c>
      <c r="Q62" s="60">
        <v>0</v>
      </c>
      <c r="R62" s="62">
        <v>0</v>
      </c>
      <c r="S62" s="58"/>
    </row>
    <row r="63" spans="1:19" ht="60.75">
      <c r="A63" s="79"/>
      <c r="B63" s="79"/>
      <c r="C63" s="8" t="s">
        <v>92</v>
      </c>
      <c r="D63" s="57"/>
      <c r="E63" s="57"/>
      <c r="F63" s="57"/>
      <c r="G63" s="57"/>
      <c r="H63" s="57"/>
      <c r="I63" s="57"/>
      <c r="J63" s="65"/>
      <c r="K63" s="65"/>
      <c r="L63" s="65"/>
      <c r="M63" s="65"/>
      <c r="N63" s="65"/>
      <c r="O63" s="65"/>
      <c r="P63" s="65"/>
      <c r="Q63" s="61"/>
      <c r="R63" s="63"/>
      <c r="S63" s="59"/>
    </row>
    <row r="64" spans="1:19" ht="40.5">
      <c r="A64" s="56">
        <v>26</v>
      </c>
      <c r="B64" s="56" t="s">
        <v>134</v>
      </c>
      <c r="C64" s="46" t="s">
        <v>5</v>
      </c>
      <c r="D64" s="46" t="s">
        <v>88</v>
      </c>
      <c r="E64" s="56">
        <f>SUM(F64+F65+H64+H65+I64+I65+J64+J65+K64+K65+L64+L65+M64+M65+N64+N65+O64+O65+P64+P65+Q64+Q65+R64+R65)</f>
        <v>7</v>
      </c>
      <c r="F64" s="28">
        <v>2</v>
      </c>
      <c r="G64" s="28">
        <v>1</v>
      </c>
      <c r="H64" s="28">
        <v>0</v>
      </c>
      <c r="I64" s="28">
        <v>0</v>
      </c>
      <c r="J64" s="50">
        <v>0</v>
      </c>
      <c r="K64" s="50">
        <v>0</v>
      </c>
      <c r="L64" s="50">
        <v>0</v>
      </c>
      <c r="M64" s="50"/>
      <c r="N64" s="50"/>
      <c r="O64" s="50"/>
      <c r="P64" s="50">
        <v>0</v>
      </c>
      <c r="Q64" s="37">
        <v>2</v>
      </c>
      <c r="R64" s="44">
        <v>0</v>
      </c>
      <c r="S64" s="22"/>
    </row>
    <row r="65" spans="1:19" ht="40.5">
      <c r="A65" s="57"/>
      <c r="B65" s="57"/>
      <c r="C65" s="46" t="s">
        <v>43</v>
      </c>
      <c r="D65" s="11" t="s">
        <v>89</v>
      </c>
      <c r="E65" s="57"/>
      <c r="F65" s="43">
        <v>3</v>
      </c>
      <c r="G65" s="43">
        <v>0</v>
      </c>
      <c r="H65" s="43">
        <v>0</v>
      </c>
      <c r="I65" s="43">
        <v>0</v>
      </c>
      <c r="J65" s="49">
        <v>0</v>
      </c>
      <c r="K65" s="49">
        <v>0</v>
      </c>
      <c r="L65" s="49">
        <v>0</v>
      </c>
      <c r="M65" s="49"/>
      <c r="N65" s="49"/>
      <c r="O65" s="49"/>
      <c r="P65" s="49">
        <v>0</v>
      </c>
      <c r="Q65" s="35">
        <v>0</v>
      </c>
      <c r="R65" s="52">
        <v>0</v>
      </c>
      <c r="S65" s="26"/>
    </row>
    <row r="66" spans="1:19" ht="21">
      <c r="A66" s="71" t="s">
        <v>148</v>
      </c>
      <c r="B66" s="72"/>
      <c r="C66" s="72"/>
      <c r="D66" s="73"/>
      <c r="E66" s="15">
        <f>SUM(E67:E70)</f>
        <v>78</v>
      </c>
      <c r="F66" s="15">
        <f>SUM(F67:F70)</f>
        <v>56</v>
      </c>
      <c r="G66" s="15">
        <f aca="true" t="shared" si="5" ref="G66:R66">SUM(G67:G70)</f>
        <v>25</v>
      </c>
      <c r="H66" s="15">
        <f t="shared" si="5"/>
        <v>4</v>
      </c>
      <c r="I66" s="15">
        <f t="shared" si="5"/>
        <v>0</v>
      </c>
      <c r="J66" s="14">
        <f t="shared" si="5"/>
        <v>0</v>
      </c>
      <c r="K66" s="14">
        <f t="shared" si="5"/>
        <v>2</v>
      </c>
      <c r="L66" s="14">
        <f t="shared" si="5"/>
        <v>0</v>
      </c>
      <c r="M66" s="14"/>
      <c r="N66" s="14"/>
      <c r="O66" s="14"/>
      <c r="P66" s="14">
        <f t="shared" si="5"/>
        <v>10</v>
      </c>
      <c r="Q66" s="38">
        <f t="shared" si="5"/>
        <v>6</v>
      </c>
      <c r="R66" s="15">
        <f t="shared" si="5"/>
        <v>0</v>
      </c>
      <c r="S66" s="14"/>
    </row>
    <row r="67" spans="1:19" ht="21">
      <c r="A67" s="56">
        <v>27</v>
      </c>
      <c r="B67" s="56" t="s">
        <v>137</v>
      </c>
      <c r="C67" s="11" t="s">
        <v>7</v>
      </c>
      <c r="D67" s="56"/>
      <c r="E67" s="56">
        <f>SUM(F67+H67+I67+J67+K67+L67+M67+N67+O67+P67+Q67+R67)</f>
        <v>49</v>
      </c>
      <c r="F67" s="56">
        <v>34</v>
      </c>
      <c r="G67" s="56">
        <v>17</v>
      </c>
      <c r="H67" s="56">
        <v>2</v>
      </c>
      <c r="I67" s="56">
        <v>0</v>
      </c>
      <c r="J67" s="64">
        <v>0</v>
      </c>
      <c r="K67" s="64">
        <v>1</v>
      </c>
      <c r="L67" s="64">
        <v>0</v>
      </c>
      <c r="M67" s="64"/>
      <c r="N67" s="64"/>
      <c r="O67" s="64"/>
      <c r="P67" s="64">
        <v>7</v>
      </c>
      <c r="Q67" s="60">
        <v>5</v>
      </c>
      <c r="R67" s="62">
        <v>0</v>
      </c>
      <c r="S67" s="58"/>
    </row>
    <row r="68" spans="1:19" ht="21">
      <c r="A68" s="57"/>
      <c r="B68" s="57"/>
      <c r="C68" s="11" t="s">
        <v>44</v>
      </c>
      <c r="D68" s="57"/>
      <c r="E68" s="57"/>
      <c r="F68" s="57"/>
      <c r="G68" s="57"/>
      <c r="H68" s="57"/>
      <c r="I68" s="57"/>
      <c r="J68" s="65"/>
      <c r="K68" s="65"/>
      <c r="L68" s="65"/>
      <c r="M68" s="65"/>
      <c r="N68" s="65"/>
      <c r="O68" s="65"/>
      <c r="P68" s="65"/>
      <c r="Q68" s="61"/>
      <c r="R68" s="63"/>
      <c r="S68" s="59"/>
    </row>
    <row r="69" spans="1:19" ht="21">
      <c r="A69" s="56">
        <v>28</v>
      </c>
      <c r="B69" s="56" t="s">
        <v>112</v>
      </c>
      <c r="C69" s="8" t="s">
        <v>113</v>
      </c>
      <c r="D69" s="56"/>
      <c r="E69" s="56">
        <f>SUM(F69+H69+I69+J69+K69+L69+M69+N69+O69+P69+Q69+R69)</f>
        <v>29</v>
      </c>
      <c r="F69" s="56">
        <v>22</v>
      </c>
      <c r="G69" s="56">
        <v>8</v>
      </c>
      <c r="H69" s="56">
        <v>2</v>
      </c>
      <c r="I69" s="56">
        <v>0</v>
      </c>
      <c r="J69" s="64">
        <v>0</v>
      </c>
      <c r="K69" s="64">
        <v>1</v>
      </c>
      <c r="L69" s="64">
        <v>0</v>
      </c>
      <c r="M69" s="64"/>
      <c r="N69" s="64"/>
      <c r="O69" s="64"/>
      <c r="P69" s="64">
        <v>3</v>
      </c>
      <c r="Q69" s="60">
        <v>1</v>
      </c>
      <c r="R69" s="62">
        <v>0</v>
      </c>
      <c r="S69" s="58"/>
    </row>
    <row r="70" spans="1:19" ht="21">
      <c r="A70" s="57"/>
      <c r="B70" s="57"/>
      <c r="C70" s="8" t="s">
        <v>114</v>
      </c>
      <c r="D70" s="57"/>
      <c r="E70" s="57"/>
      <c r="F70" s="57"/>
      <c r="G70" s="57"/>
      <c r="H70" s="57"/>
      <c r="I70" s="57"/>
      <c r="J70" s="65"/>
      <c r="K70" s="65"/>
      <c r="L70" s="65"/>
      <c r="M70" s="65"/>
      <c r="N70" s="65"/>
      <c r="O70" s="65"/>
      <c r="P70" s="65"/>
      <c r="Q70" s="61"/>
      <c r="R70" s="63"/>
      <c r="S70" s="59"/>
    </row>
    <row r="71" spans="1:19" ht="21">
      <c r="A71" s="71" t="s">
        <v>45</v>
      </c>
      <c r="B71" s="72"/>
      <c r="C71" s="72"/>
      <c r="D71" s="73"/>
      <c r="E71" s="15">
        <f>SUM(E72:E75)</f>
        <v>44</v>
      </c>
      <c r="F71" s="5">
        <f>SUM(F72:F75)</f>
        <v>37</v>
      </c>
      <c r="G71" s="5">
        <f aca="true" t="shared" si="6" ref="G71:R71">SUM(G72:G75)</f>
        <v>14</v>
      </c>
      <c r="H71" s="5">
        <f t="shared" si="6"/>
        <v>1</v>
      </c>
      <c r="I71" s="5">
        <f t="shared" si="6"/>
        <v>0</v>
      </c>
      <c r="J71" s="5">
        <f t="shared" si="6"/>
        <v>2</v>
      </c>
      <c r="K71" s="5">
        <f t="shared" si="6"/>
        <v>1</v>
      </c>
      <c r="L71" s="5">
        <f t="shared" si="6"/>
        <v>0</v>
      </c>
      <c r="M71" s="5"/>
      <c r="N71" s="5"/>
      <c r="O71" s="5"/>
      <c r="P71" s="5">
        <f t="shared" si="6"/>
        <v>2</v>
      </c>
      <c r="Q71" s="34">
        <f t="shared" si="6"/>
        <v>1</v>
      </c>
      <c r="R71" s="5">
        <f t="shared" si="6"/>
        <v>0</v>
      </c>
      <c r="S71" s="5"/>
    </row>
    <row r="72" spans="1:19" ht="40.5">
      <c r="A72" s="56">
        <v>29</v>
      </c>
      <c r="B72" s="56" t="s">
        <v>67</v>
      </c>
      <c r="C72" s="8" t="s">
        <v>1</v>
      </c>
      <c r="D72" s="8" t="s">
        <v>135</v>
      </c>
      <c r="E72" s="56">
        <f>SUM(F72+F73+H72+H73+I72+I73+J72+J73+K72+K73+L72+L73+M72+M73+N72+N73+O72+O73+P72+P73+Q72+Q73+R72+R73)</f>
        <v>38</v>
      </c>
      <c r="F72" s="43">
        <v>14</v>
      </c>
      <c r="G72" s="43">
        <v>6</v>
      </c>
      <c r="H72" s="43">
        <v>0</v>
      </c>
      <c r="I72" s="43">
        <v>0</v>
      </c>
      <c r="J72" s="49">
        <v>2</v>
      </c>
      <c r="K72" s="49">
        <v>0</v>
      </c>
      <c r="L72" s="49">
        <v>0</v>
      </c>
      <c r="M72" s="49"/>
      <c r="N72" s="49"/>
      <c r="O72" s="49"/>
      <c r="P72" s="49">
        <v>0</v>
      </c>
      <c r="Q72" s="35">
        <v>1</v>
      </c>
      <c r="R72" s="52">
        <v>0</v>
      </c>
      <c r="S72" s="16"/>
    </row>
    <row r="73" spans="1:19" ht="42.75" customHeight="1">
      <c r="A73" s="57"/>
      <c r="B73" s="57"/>
      <c r="C73" s="8" t="s">
        <v>46</v>
      </c>
      <c r="D73" s="8" t="s">
        <v>136</v>
      </c>
      <c r="E73" s="57"/>
      <c r="F73" s="43">
        <v>17</v>
      </c>
      <c r="G73" s="43">
        <v>8</v>
      </c>
      <c r="H73" s="43">
        <v>1</v>
      </c>
      <c r="I73" s="43">
        <v>0</v>
      </c>
      <c r="J73" s="49">
        <v>0</v>
      </c>
      <c r="K73" s="49">
        <v>1</v>
      </c>
      <c r="L73" s="49">
        <v>0</v>
      </c>
      <c r="M73" s="49"/>
      <c r="N73" s="49"/>
      <c r="O73" s="49"/>
      <c r="P73" s="49">
        <v>2</v>
      </c>
      <c r="Q73" s="35">
        <v>0</v>
      </c>
      <c r="R73" s="52">
        <v>0</v>
      </c>
      <c r="S73" s="16"/>
    </row>
    <row r="74" spans="1:19" ht="21">
      <c r="A74" s="56">
        <v>30</v>
      </c>
      <c r="B74" s="56" t="s">
        <v>79</v>
      </c>
      <c r="C74" s="8" t="s">
        <v>73</v>
      </c>
      <c r="D74" s="56"/>
      <c r="E74" s="56">
        <f>SUM(F74+F75+H74+H75+I74+I75+J74+J75+K74+K75+L74+L75+M74+M75+N74+N75+O74+O75+P74+P75+Q74+Q75+R74+R75)</f>
        <v>6</v>
      </c>
      <c r="F74" s="56">
        <v>6</v>
      </c>
      <c r="G74" s="56">
        <v>0</v>
      </c>
      <c r="H74" s="56">
        <v>0</v>
      </c>
      <c r="I74" s="56">
        <v>0</v>
      </c>
      <c r="J74" s="64">
        <v>0</v>
      </c>
      <c r="K74" s="64">
        <v>0</v>
      </c>
      <c r="L74" s="64">
        <v>0</v>
      </c>
      <c r="M74" s="64"/>
      <c r="N74" s="64"/>
      <c r="O74" s="64"/>
      <c r="P74" s="64">
        <v>0</v>
      </c>
      <c r="Q74" s="60">
        <v>0</v>
      </c>
      <c r="R74" s="62">
        <v>0</v>
      </c>
      <c r="S74" s="58"/>
    </row>
    <row r="75" spans="1:19" s="27" customFormat="1" ht="21">
      <c r="A75" s="57"/>
      <c r="B75" s="57"/>
      <c r="C75" s="8" t="s">
        <v>74</v>
      </c>
      <c r="D75" s="57"/>
      <c r="E75" s="57"/>
      <c r="F75" s="57"/>
      <c r="G75" s="57"/>
      <c r="H75" s="57"/>
      <c r="I75" s="57"/>
      <c r="J75" s="65"/>
      <c r="K75" s="65"/>
      <c r="L75" s="65"/>
      <c r="M75" s="65"/>
      <c r="N75" s="65"/>
      <c r="O75" s="65"/>
      <c r="P75" s="65"/>
      <c r="Q75" s="61"/>
      <c r="R75" s="63"/>
      <c r="S75" s="59"/>
    </row>
    <row r="76" spans="1:19" ht="21">
      <c r="A76" s="71" t="s">
        <v>109</v>
      </c>
      <c r="B76" s="72"/>
      <c r="C76" s="72"/>
      <c r="D76" s="73"/>
      <c r="E76" s="15">
        <f>SUM(E77)</f>
        <v>24</v>
      </c>
      <c r="F76" s="15">
        <f>SUM(F77)</f>
        <v>17</v>
      </c>
      <c r="G76" s="15">
        <f aca="true" t="shared" si="7" ref="G76:R76">SUM(G77)</f>
        <v>8</v>
      </c>
      <c r="H76" s="15">
        <f t="shared" si="7"/>
        <v>0</v>
      </c>
      <c r="I76" s="15">
        <f t="shared" si="7"/>
        <v>0</v>
      </c>
      <c r="J76" s="14">
        <f t="shared" si="7"/>
        <v>0</v>
      </c>
      <c r="K76" s="14">
        <f t="shared" si="7"/>
        <v>3</v>
      </c>
      <c r="L76" s="14">
        <f t="shared" si="7"/>
        <v>0</v>
      </c>
      <c r="M76" s="14"/>
      <c r="N76" s="14"/>
      <c r="O76" s="14"/>
      <c r="P76" s="14">
        <f t="shared" si="7"/>
        <v>1</v>
      </c>
      <c r="Q76" s="38">
        <f t="shared" si="7"/>
        <v>3</v>
      </c>
      <c r="R76" s="15">
        <f t="shared" si="7"/>
        <v>0</v>
      </c>
      <c r="S76" s="14"/>
    </row>
    <row r="77" spans="1:19" ht="21">
      <c r="A77" s="56">
        <v>31</v>
      </c>
      <c r="B77" s="56" t="s">
        <v>110</v>
      </c>
      <c r="C77" s="11" t="s">
        <v>111</v>
      </c>
      <c r="D77" s="56"/>
      <c r="E77" s="56">
        <f>SUM(F77+H77+I77+J77+K77+L77+M77+N77+O77+P77+Q77+R77)</f>
        <v>24</v>
      </c>
      <c r="F77" s="56">
        <v>17</v>
      </c>
      <c r="G77" s="56">
        <v>8</v>
      </c>
      <c r="H77" s="56">
        <v>0</v>
      </c>
      <c r="I77" s="56">
        <v>0</v>
      </c>
      <c r="J77" s="64">
        <v>0</v>
      </c>
      <c r="K77" s="64">
        <v>3</v>
      </c>
      <c r="L77" s="64">
        <v>0</v>
      </c>
      <c r="M77" s="64"/>
      <c r="N77" s="64"/>
      <c r="O77" s="64"/>
      <c r="P77" s="64">
        <v>1</v>
      </c>
      <c r="Q77" s="60">
        <v>3</v>
      </c>
      <c r="R77" s="54">
        <v>0</v>
      </c>
      <c r="S77" s="89"/>
    </row>
    <row r="78" spans="1:19" ht="21">
      <c r="A78" s="57"/>
      <c r="B78" s="57"/>
      <c r="C78" s="11" t="s">
        <v>138</v>
      </c>
      <c r="D78" s="57"/>
      <c r="E78" s="57"/>
      <c r="F78" s="57"/>
      <c r="G78" s="57"/>
      <c r="H78" s="57"/>
      <c r="I78" s="57"/>
      <c r="J78" s="65"/>
      <c r="K78" s="65"/>
      <c r="L78" s="65"/>
      <c r="M78" s="65"/>
      <c r="N78" s="65"/>
      <c r="O78" s="65"/>
      <c r="P78" s="65"/>
      <c r="Q78" s="61"/>
      <c r="R78" s="55"/>
      <c r="S78" s="90"/>
    </row>
    <row r="79" spans="1:19" ht="21">
      <c r="A79" s="71" t="s">
        <v>47</v>
      </c>
      <c r="B79" s="72"/>
      <c r="C79" s="72"/>
      <c r="D79" s="73"/>
      <c r="E79" s="5">
        <f>SUM(E80:E86)</f>
        <v>49</v>
      </c>
      <c r="F79" s="5">
        <f>SUM(F80:F86)</f>
        <v>39</v>
      </c>
      <c r="G79" s="5">
        <f aca="true" t="shared" si="8" ref="G79:R79">SUM(G80:G86)</f>
        <v>28</v>
      </c>
      <c r="H79" s="5">
        <f t="shared" si="8"/>
        <v>0</v>
      </c>
      <c r="I79" s="5">
        <f t="shared" si="8"/>
        <v>0</v>
      </c>
      <c r="J79" s="5">
        <f t="shared" si="8"/>
        <v>4</v>
      </c>
      <c r="K79" s="5">
        <f t="shared" si="8"/>
        <v>3</v>
      </c>
      <c r="L79" s="5">
        <f t="shared" si="8"/>
        <v>0</v>
      </c>
      <c r="M79" s="5"/>
      <c r="N79" s="5"/>
      <c r="O79" s="5"/>
      <c r="P79" s="5">
        <f t="shared" si="8"/>
        <v>0</v>
      </c>
      <c r="Q79" s="34">
        <f t="shared" si="8"/>
        <v>3</v>
      </c>
      <c r="R79" s="5">
        <f t="shared" si="8"/>
        <v>0</v>
      </c>
      <c r="S79" s="5"/>
    </row>
    <row r="80" spans="1:19" ht="60.75">
      <c r="A80" s="56">
        <v>32</v>
      </c>
      <c r="B80" s="56" t="s">
        <v>116</v>
      </c>
      <c r="C80" s="11" t="s">
        <v>141</v>
      </c>
      <c r="D80" s="79"/>
      <c r="E80" s="56">
        <f>SUM(F80+H80+I80+J80+K80+L80+M80+N80+O80+P80+Q80+R80)</f>
        <v>21</v>
      </c>
      <c r="F80" s="56">
        <v>17</v>
      </c>
      <c r="G80" s="56">
        <v>16</v>
      </c>
      <c r="H80" s="56">
        <v>0</v>
      </c>
      <c r="I80" s="56">
        <v>0</v>
      </c>
      <c r="J80" s="64">
        <v>2</v>
      </c>
      <c r="K80" s="64">
        <v>2</v>
      </c>
      <c r="L80" s="64">
        <v>0</v>
      </c>
      <c r="M80" s="64"/>
      <c r="N80" s="64"/>
      <c r="O80" s="64"/>
      <c r="P80" s="64">
        <v>0</v>
      </c>
      <c r="Q80" s="60">
        <v>0</v>
      </c>
      <c r="R80" s="62">
        <v>0</v>
      </c>
      <c r="S80" s="58"/>
    </row>
    <row r="81" spans="1:19" ht="21">
      <c r="A81" s="78"/>
      <c r="B81" s="78"/>
      <c r="C81" s="11" t="s">
        <v>48</v>
      </c>
      <c r="D81" s="79"/>
      <c r="E81" s="57"/>
      <c r="F81" s="57"/>
      <c r="G81" s="57"/>
      <c r="H81" s="57"/>
      <c r="I81" s="57"/>
      <c r="J81" s="65"/>
      <c r="K81" s="65"/>
      <c r="L81" s="65"/>
      <c r="M81" s="65"/>
      <c r="N81" s="65"/>
      <c r="O81" s="65"/>
      <c r="P81" s="65"/>
      <c r="Q81" s="61"/>
      <c r="R81" s="63"/>
      <c r="S81" s="59"/>
    </row>
    <row r="82" spans="1:19" ht="40.5">
      <c r="A82" s="79">
        <v>33</v>
      </c>
      <c r="B82" s="56" t="s">
        <v>68</v>
      </c>
      <c r="C82" s="8" t="s">
        <v>6</v>
      </c>
      <c r="D82" s="56"/>
      <c r="E82" s="56">
        <f>SUM(F82+H82+I82+J82+K82+L82+M82+N82+O82+P82+Q82+R82)</f>
        <v>16</v>
      </c>
      <c r="F82" s="56">
        <v>13</v>
      </c>
      <c r="G82" s="56">
        <v>8</v>
      </c>
      <c r="H82" s="56">
        <v>0</v>
      </c>
      <c r="I82" s="56">
        <v>0</v>
      </c>
      <c r="J82" s="64">
        <v>2</v>
      </c>
      <c r="K82" s="64">
        <v>0</v>
      </c>
      <c r="L82" s="64">
        <v>0</v>
      </c>
      <c r="M82" s="64"/>
      <c r="N82" s="64"/>
      <c r="O82" s="64"/>
      <c r="P82" s="64">
        <v>0</v>
      </c>
      <c r="Q82" s="60">
        <v>1</v>
      </c>
      <c r="R82" s="62">
        <v>0</v>
      </c>
      <c r="S82" s="58"/>
    </row>
    <row r="83" spans="1:19" ht="21">
      <c r="A83" s="79"/>
      <c r="B83" s="57"/>
      <c r="C83" s="8" t="s">
        <v>48</v>
      </c>
      <c r="D83" s="57"/>
      <c r="E83" s="57"/>
      <c r="F83" s="57"/>
      <c r="G83" s="57"/>
      <c r="H83" s="57"/>
      <c r="I83" s="57"/>
      <c r="J83" s="65"/>
      <c r="K83" s="65"/>
      <c r="L83" s="65"/>
      <c r="M83" s="65"/>
      <c r="N83" s="65"/>
      <c r="O83" s="65"/>
      <c r="P83" s="65"/>
      <c r="Q83" s="61"/>
      <c r="R83" s="63"/>
      <c r="S83" s="59"/>
    </row>
    <row r="84" spans="1:19" ht="21">
      <c r="A84" s="56">
        <v>34</v>
      </c>
      <c r="B84" s="56" t="s">
        <v>100</v>
      </c>
      <c r="C84" s="8" t="s">
        <v>101</v>
      </c>
      <c r="D84" s="56"/>
      <c r="E84" s="56">
        <f>SUM(F84+H84+I84+J84+K84+L84+M84+N84+O84+P84+Q84+R84)</f>
        <v>12</v>
      </c>
      <c r="F84" s="56">
        <v>9</v>
      </c>
      <c r="G84" s="56">
        <v>4</v>
      </c>
      <c r="H84" s="56">
        <v>0</v>
      </c>
      <c r="I84" s="56">
        <v>0</v>
      </c>
      <c r="J84" s="64">
        <v>0</v>
      </c>
      <c r="K84" s="64">
        <v>1</v>
      </c>
      <c r="L84" s="64">
        <v>0</v>
      </c>
      <c r="M84" s="64"/>
      <c r="N84" s="64"/>
      <c r="O84" s="64"/>
      <c r="P84" s="64">
        <v>0</v>
      </c>
      <c r="Q84" s="60">
        <v>2</v>
      </c>
      <c r="R84" s="62">
        <v>0</v>
      </c>
      <c r="S84" s="58"/>
    </row>
    <row r="85" spans="1:19" ht="21">
      <c r="A85" s="78"/>
      <c r="B85" s="78"/>
      <c r="C85" s="74" t="s">
        <v>139</v>
      </c>
      <c r="D85" s="70"/>
      <c r="E85" s="70"/>
      <c r="F85" s="70"/>
      <c r="G85" s="70"/>
      <c r="H85" s="70"/>
      <c r="I85" s="70"/>
      <c r="J85" s="77"/>
      <c r="K85" s="77"/>
      <c r="L85" s="77"/>
      <c r="M85" s="77"/>
      <c r="N85" s="77"/>
      <c r="O85" s="77"/>
      <c r="P85" s="77"/>
      <c r="Q85" s="88"/>
      <c r="R85" s="87"/>
      <c r="S85" s="86"/>
    </row>
    <row r="86" spans="1:19" ht="21">
      <c r="A86" s="85"/>
      <c r="B86" s="85"/>
      <c r="C86" s="75"/>
      <c r="D86" s="57"/>
      <c r="E86" s="57"/>
      <c r="F86" s="57"/>
      <c r="G86" s="57"/>
      <c r="H86" s="57"/>
      <c r="I86" s="57"/>
      <c r="J86" s="65"/>
      <c r="K86" s="65"/>
      <c r="L86" s="65"/>
      <c r="M86" s="65"/>
      <c r="N86" s="65"/>
      <c r="O86" s="65"/>
      <c r="P86" s="65"/>
      <c r="Q86" s="61"/>
      <c r="R86" s="63"/>
      <c r="S86" s="59"/>
    </row>
    <row r="87" spans="1:19" ht="21">
      <c r="A87" s="91" t="s">
        <v>49</v>
      </c>
      <c r="B87" s="92"/>
      <c r="C87" s="92"/>
      <c r="D87" s="93"/>
      <c r="E87" s="17">
        <f>SUM(E79+E76+E71+E66+E57+E31+E28+E13+E6)</f>
        <v>607</v>
      </c>
      <c r="F87" s="17">
        <f>SUM(F6+F13+F28+F31+F57+F66+F71+F76+F79)</f>
        <v>468</v>
      </c>
      <c r="G87" s="17">
        <f aca="true" t="shared" si="9" ref="G87:R87">SUM(G6+G13+G28+G31+G57+G66+G71+G76+G79)</f>
        <v>231</v>
      </c>
      <c r="H87" s="17">
        <f>SUM(H6+H13+H28+H31+H57+H66+H71+H76+H79)</f>
        <v>16</v>
      </c>
      <c r="I87" s="17">
        <f t="shared" si="9"/>
        <v>0</v>
      </c>
      <c r="J87" s="17">
        <f t="shared" si="9"/>
        <v>17</v>
      </c>
      <c r="K87" s="17">
        <f t="shared" si="9"/>
        <v>40</v>
      </c>
      <c r="L87" s="17">
        <f t="shared" si="9"/>
        <v>0</v>
      </c>
      <c r="M87" s="17"/>
      <c r="N87" s="17"/>
      <c r="O87" s="17"/>
      <c r="P87" s="17">
        <f t="shared" si="9"/>
        <v>29</v>
      </c>
      <c r="Q87" s="39">
        <f t="shared" si="9"/>
        <v>37</v>
      </c>
      <c r="R87" s="17">
        <f t="shared" si="9"/>
        <v>0</v>
      </c>
      <c r="S87" s="17"/>
    </row>
    <row r="88" spans="1:19" ht="21">
      <c r="A88" s="1"/>
      <c r="B88" s="1"/>
      <c r="C88" s="3" t="s">
        <v>50</v>
      </c>
      <c r="D88" s="3"/>
      <c r="E88" s="3"/>
      <c r="F88" s="29">
        <f>F87/E87</f>
        <v>0.771004942339374</v>
      </c>
      <c r="G88" s="29">
        <f>G87/E87</f>
        <v>0.3805601317957166</v>
      </c>
      <c r="H88" s="29">
        <f>H87/E87</f>
        <v>0.026359143327841845</v>
      </c>
      <c r="I88" s="29">
        <f>I87/E87</f>
        <v>0</v>
      </c>
      <c r="J88" s="18">
        <f>J87/E87</f>
        <v>0.02800658978583196</v>
      </c>
      <c r="K88" s="18">
        <f>K87/E87</f>
        <v>0.06589785831960461</v>
      </c>
      <c r="L88" s="18">
        <f>L87/E87</f>
        <v>0</v>
      </c>
      <c r="M88" s="18"/>
      <c r="N88" s="18"/>
      <c r="O88" s="18"/>
      <c r="P88" s="18">
        <f>P87/E87</f>
        <v>0.047775947281713346</v>
      </c>
      <c r="Q88" s="40">
        <f>Q87/E87</f>
        <v>0.060955518945634266</v>
      </c>
      <c r="R88" s="29"/>
      <c r="S88" s="18"/>
    </row>
    <row r="90" spans="1:17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1"/>
    </row>
    <row r="91" spans="1:17" ht="21">
      <c r="A91" s="94" t="s">
        <v>51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t="21">
      <c r="A92" s="94" t="s">
        <v>145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ht="21">
      <c r="A93" s="94" t="s">
        <v>52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5" ht="21">
      <c r="E95" s="30"/>
    </row>
  </sheetData>
  <sheetProtection/>
  <mergeCells count="556">
    <mergeCell ref="S32:S33"/>
    <mergeCell ref="Q18:Q19"/>
    <mergeCell ref="S24:S25"/>
    <mergeCell ref="R26:R27"/>
    <mergeCell ref="P22:P23"/>
    <mergeCell ref="R40:R41"/>
    <mergeCell ref="Q14:Q15"/>
    <mergeCell ref="S40:S41"/>
    <mergeCell ref="Q36:Q37"/>
    <mergeCell ref="S16:S17"/>
    <mergeCell ref="S36:S37"/>
    <mergeCell ref="S18:S19"/>
    <mergeCell ref="S29:S30"/>
    <mergeCell ref="R24:R25"/>
    <mergeCell ref="R32:R33"/>
    <mergeCell ref="S7:S8"/>
    <mergeCell ref="P16:P17"/>
    <mergeCell ref="Q9:Q10"/>
    <mergeCell ref="N16:N17"/>
    <mergeCell ref="Q16:Q17"/>
    <mergeCell ref="R14:R15"/>
    <mergeCell ref="R16:R17"/>
    <mergeCell ref="S11:S12"/>
    <mergeCell ref="Q11:Q12"/>
    <mergeCell ref="O9:O10"/>
    <mergeCell ref="N18:N19"/>
    <mergeCell ref="O18:O19"/>
    <mergeCell ref="O16:O17"/>
    <mergeCell ref="P40:P41"/>
    <mergeCell ref="N14:N15"/>
    <mergeCell ref="M18:M19"/>
    <mergeCell ref="N20:N21"/>
    <mergeCell ref="O20:O21"/>
    <mergeCell ref="O26:O27"/>
    <mergeCell ref="P18:P19"/>
    <mergeCell ref="O22:O23"/>
    <mergeCell ref="N40:N41"/>
    <mergeCell ref="Q40:Q41"/>
    <mergeCell ref="P36:P37"/>
    <mergeCell ref="P26:P27"/>
    <mergeCell ref="N22:N23"/>
    <mergeCell ref="R18:R19"/>
    <mergeCell ref="L32:L33"/>
    <mergeCell ref="M32:M33"/>
    <mergeCell ref="N32:N33"/>
    <mergeCell ref="O32:O33"/>
    <mergeCell ref="P42:P43"/>
    <mergeCell ref="Q42:Q43"/>
    <mergeCell ref="O40:O41"/>
    <mergeCell ref="P20:P21"/>
    <mergeCell ref="Q29:Q30"/>
    <mergeCell ref="Q55:Q56"/>
    <mergeCell ref="N55:N56"/>
    <mergeCell ref="O51:O52"/>
    <mergeCell ref="O53:O54"/>
    <mergeCell ref="N53:N54"/>
    <mergeCell ref="Q45:Q47"/>
    <mergeCell ref="N45:N47"/>
    <mergeCell ref="I45:I47"/>
    <mergeCell ref="H36:H37"/>
    <mergeCell ref="F40:F41"/>
    <mergeCell ref="I58:I59"/>
    <mergeCell ref="H55:H56"/>
    <mergeCell ref="P45:P47"/>
    <mergeCell ref="M53:M54"/>
    <mergeCell ref="M40:M41"/>
    <mergeCell ref="S4:S5"/>
    <mergeCell ref="R4:R5"/>
    <mergeCell ref="J4:J5"/>
    <mergeCell ref="K4:L4"/>
    <mergeCell ref="G4:G5"/>
    <mergeCell ref="F69:F70"/>
    <mergeCell ref="K36:K37"/>
    <mergeCell ref="F45:F47"/>
    <mergeCell ref="G45:G47"/>
    <mergeCell ref="H45:H47"/>
    <mergeCell ref="K1:M1"/>
    <mergeCell ref="I11:I12"/>
    <mergeCell ref="F9:F10"/>
    <mergeCell ref="G9:G10"/>
    <mergeCell ref="H9:H10"/>
    <mergeCell ref="I4:I5"/>
    <mergeCell ref="H11:H12"/>
    <mergeCell ref="J3:Q3"/>
    <mergeCell ref="Q4:Q5"/>
    <mergeCell ref="P4:P5"/>
    <mergeCell ref="P1:S1"/>
    <mergeCell ref="N9:N10"/>
    <mergeCell ref="A6:D6"/>
    <mergeCell ref="A4:A5"/>
    <mergeCell ref="B4:B5"/>
    <mergeCell ref="D4:D5"/>
    <mergeCell ref="H7:H8"/>
    <mergeCell ref="I7:I8"/>
    <mergeCell ref="K9:K10"/>
    <mergeCell ref="C2:S2"/>
    <mergeCell ref="Q7:Q8"/>
    <mergeCell ref="G7:G8"/>
    <mergeCell ref="I9:I10"/>
    <mergeCell ref="L9:L10"/>
    <mergeCell ref="J9:J10"/>
    <mergeCell ref="O11:O12"/>
    <mergeCell ref="N11:N12"/>
    <mergeCell ref="J7:J8"/>
    <mergeCell ref="M9:M10"/>
    <mergeCell ref="L18:L19"/>
    <mergeCell ref="M16:M17"/>
    <mergeCell ref="K16:K17"/>
    <mergeCell ref="L16:L17"/>
    <mergeCell ref="K18:K19"/>
    <mergeCell ref="M20:M21"/>
    <mergeCell ref="L20:L21"/>
    <mergeCell ref="J14:J15"/>
    <mergeCell ref="I16:I17"/>
    <mergeCell ref="J16:J17"/>
    <mergeCell ref="M14:M15"/>
    <mergeCell ref="I14:I15"/>
    <mergeCell ref="H14:H15"/>
    <mergeCell ref="L14:L15"/>
    <mergeCell ref="E4:E5"/>
    <mergeCell ref="L11:L12"/>
    <mergeCell ref="J11:J12"/>
    <mergeCell ref="K11:K12"/>
    <mergeCell ref="G11:G12"/>
    <mergeCell ref="M11:M12"/>
    <mergeCell ref="E11:E12"/>
    <mergeCell ref="H4:H5"/>
    <mergeCell ref="F4:F5"/>
    <mergeCell ref="R11:R12"/>
    <mergeCell ref="P11:P12"/>
    <mergeCell ref="F11:F12"/>
    <mergeCell ref="D14:D15"/>
    <mergeCell ref="K14:K15"/>
    <mergeCell ref="J20:J21"/>
    <mergeCell ref="J18:J19"/>
    <mergeCell ref="O14:O15"/>
    <mergeCell ref="P14:P15"/>
    <mergeCell ref="G14:G15"/>
    <mergeCell ref="A22:A23"/>
    <mergeCell ref="B16:B17"/>
    <mergeCell ref="B22:B23"/>
    <mergeCell ref="B20:B21"/>
    <mergeCell ref="B11:B12"/>
    <mergeCell ref="B14:B15"/>
    <mergeCell ref="I20:I21"/>
    <mergeCell ref="A9:A10"/>
    <mergeCell ref="B9:B10"/>
    <mergeCell ref="D9:D10"/>
    <mergeCell ref="E9:E10"/>
    <mergeCell ref="A11:A12"/>
    <mergeCell ref="E20:E21"/>
    <mergeCell ref="D20:D21"/>
    <mergeCell ref="F16:F17"/>
    <mergeCell ref="D11:D12"/>
    <mergeCell ref="H18:H19"/>
    <mergeCell ref="D16:D17"/>
    <mergeCell ref="E16:E17"/>
    <mergeCell ref="F22:F23"/>
    <mergeCell ref="G20:G21"/>
    <mergeCell ref="H20:H21"/>
    <mergeCell ref="A29:A30"/>
    <mergeCell ref="B29:B30"/>
    <mergeCell ref="D24:D25"/>
    <mergeCell ref="A24:A25"/>
    <mergeCell ref="E29:E30"/>
    <mergeCell ref="E24:E25"/>
    <mergeCell ref="A26:A27"/>
    <mergeCell ref="B26:B27"/>
    <mergeCell ref="D26:D27"/>
    <mergeCell ref="M29:M30"/>
    <mergeCell ref="R29:R30"/>
    <mergeCell ref="J29:J30"/>
    <mergeCell ref="K29:K30"/>
    <mergeCell ref="L29:L30"/>
    <mergeCell ref="P29:P30"/>
    <mergeCell ref="N29:N30"/>
    <mergeCell ref="I40:I41"/>
    <mergeCell ref="J40:J41"/>
    <mergeCell ref="L26:L27"/>
    <mergeCell ref="L40:L41"/>
    <mergeCell ref="F24:F25"/>
    <mergeCell ref="K32:K33"/>
    <mergeCell ref="G24:G25"/>
    <mergeCell ref="H24:H25"/>
    <mergeCell ref="K26:K27"/>
    <mergeCell ref="H29:H30"/>
    <mergeCell ref="I29:I30"/>
    <mergeCell ref="A36:A37"/>
    <mergeCell ref="F32:F33"/>
    <mergeCell ref="B36:B37"/>
    <mergeCell ref="E42:E44"/>
    <mergeCell ref="D36:D37"/>
    <mergeCell ref="F29:F30"/>
    <mergeCell ref="E38:E39"/>
    <mergeCell ref="A40:A41"/>
    <mergeCell ref="J32:J33"/>
    <mergeCell ref="E36:E37"/>
    <mergeCell ref="F42:F43"/>
    <mergeCell ref="J42:J43"/>
    <mergeCell ref="G40:G41"/>
    <mergeCell ref="H40:H41"/>
    <mergeCell ref="H32:H33"/>
    <mergeCell ref="I32:I33"/>
    <mergeCell ref="E34:E35"/>
    <mergeCell ref="G32:G33"/>
    <mergeCell ref="G42:G43"/>
    <mergeCell ref="E40:E41"/>
    <mergeCell ref="B24:B25"/>
    <mergeCell ref="B38:B39"/>
    <mergeCell ref="D29:D30"/>
    <mergeCell ref="G29:G30"/>
    <mergeCell ref="B40:B41"/>
    <mergeCell ref="D40:D41"/>
    <mergeCell ref="B34:B35"/>
    <mergeCell ref="A28:D28"/>
    <mergeCell ref="E62:E63"/>
    <mergeCell ref="F58:F59"/>
    <mergeCell ref="F53:F54"/>
    <mergeCell ref="E45:E47"/>
    <mergeCell ref="F55:F56"/>
    <mergeCell ref="F51:F52"/>
    <mergeCell ref="F62:F63"/>
    <mergeCell ref="A69:A70"/>
    <mergeCell ref="A72:A73"/>
    <mergeCell ref="B72:B73"/>
    <mergeCell ref="A57:D57"/>
    <mergeCell ref="A64:A65"/>
    <mergeCell ref="B64:B65"/>
    <mergeCell ref="A58:A59"/>
    <mergeCell ref="A60:A61"/>
    <mergeCell ref="A62:A63"/>
    <mergeCell ref="B62:B63"/>
    <mergeCell ref="D62:D63"/>
    <mergeCell ref="D67:D68"/>
    <mergeCell ref="R7:R8"/>
    <mergeCell ref="E32:E33"/>
    <mergeCell ref="D32:D33"/>
    <mergeCell ref="A14:A15"/>
    <mergeCell ref="A16:A17"/>
    <mergeCell ref="A13:D13"/>
    <mergeCell ref="A53:A54"/>
    <mergeCell ref="B51:B52"/>
    <mergeCell ref="B67:B68"/>
    <mergeCell ref="A42:A44"/>
    <mergeCell ref="A51:A52"/>
    <mergeCell ref="A34:A35"/>
    <mergeCell ref="A55:A56"/>
    <mergeCell ref="C49:C50"/>
    <mergeCell ref="B58:B59"/>
    <mergeCell ref="B45:B47"/>
    <mergeCell ref="A38:A39"/>
    <mergeCell ref="A91:Q91"/>
    <mergeCell ref="A92:Q92"/>
    <mergeCell ref="A93:Q93"/>
    <mergeCell ref="K7:K8"/>
    <mergeCell ref="L7:L8"/>
    <mergeCell ref="M7:M8"/>
    <mergeCell ref="N7:N8"/>
    <mergeCell ref="O7:O8"/>
    <mergeCell ref="P7:P8"/>
    <mergeCell ref="F7:F8"/>
    <mergeCell ref="A77:A78"/>
    <mergeCell ref="B74:B75"/>
    <mergeCell ref="A7:A8"/>
    <mergeCell ref="H16:H17"/>
    <mergeCell ref="G16:G17"/>
    <mergeCell ref="B7:B8"/>
    <mergeCell ref="D7:D8"/>
    <mergeCell ref="E7:E8"/>
    <mergeCell ref="E14:E15"/>
    <mergeCell ref="F14:F15"/>
    <mergeCell ref="A87:D87"/>
    <mergeCell ref="P84:P86"/>
    <mergeCell ref="O84:O86"/>
    <mergeCell ref="N84:N86"/>
    <mergeCell ref="M84:M86"/>
    <mergeCell ref="L84:L86"/>
    <mergeCell ref="K84:K86"/>
    <mergeCell ref="A84:A86"/>
    <mergeCell ref="B84:B86"/>
    <mergeCell ref="C85:C86"/>
    <mergeCell ref="H53:H54"/>
    <mergeCell ref="G51:G52"/>
    <mergeCell ref="H51:H52"/>
    <mergeCell ref="G74:G75"/>
    <mergeCell ref="H58:H59"/>
    <mergeCell ref="G67:G68"/>
    <mergeCell ref="G55:G56"/>
    <mergeCell ref="R82:R83"/>
    <mergeCell ref="S82:S83"/>
    <mergeCell ref="I51:I52"/>
    <mergeCell ref="P82:P83"/>
    <mergeCell ref="S77:S78"/>
    <mergeCell ref="P77:P78"/>
    <mergeCell ref="Q77:Q78"/>
    <mergeCell ref="O55:O56"/>
    <mergeCell ref="P55:P56"/>
    <mergeCell ref="L51:L52"/>
    <mergeCell ref="S51:S52"/>
    <mergeCell ref="S74:S75"/>
    <mergeCell ref="R74:R75"/>
    <mergeCell ref="H67:H68"/>
    <mergeCell ref="Q67:Q68"/>
    <mergeCell ref="P67:P68"/>
    <mergeCell ref="P51:P52"/>
    <mergeCell ref="J69:J70"/>
    <mergeCell ref="K69:K70"/>
    <mergeCell ref="L53:L54"/>
    <mergeCell ref="S84:S86"/>
    <mergeCell ref="R84:R86"/>
    <mergeCell ref="Q84:Q86"/>
    <mergeCell ref="J82:J83"/>
    <mergeCell ref="K82:K83"/>
    <mergeCell ref="L82:L83"/>
    <mergeCell ref="M82:M83"/>
    <mergeCell ref="N82:N83"/>
    <mergeCell ref="O82:O83"/>
    <mergeCell ref="Q82:Q83"/>
    <mergeCell ref="A18:A19"/>
    <mergeCell ref="B18:B19"/>
    <mergeCell ref="D18:D19"/>
    <mergeCell ref="E18:E19"/>
    <mergeCell ref="A20:A21"/>
    <mergeCell ref="F20:F21"/>
    <mergeCell ref="F18:F19"/>
    <mergeCell ref="I18:I19"/>
    <mergeCell ref="L22:L23"/>
    <mergeCell ref="K22:K23"/>
    <mergeCell ref="H22:H23"/>
    <mergeCell ref="I22:I23"/>
    <mergeCell ref="D22:D23"/>
    <mergeCell ref="G22:G23"/>
    <mergeCell ref="J22:J23"/>
    <mergeCell ref="K20:K21"/>
    <mergeCell ref="G18:G19"/>
    <mergeCell ref="E22:E23"/>
    <mergeCell ref="I26:I27"/>
    <mergeCell ref="J26:J27"/>
    <mergeCell ref="E26:E27"/>
    <mergeCell ref="A31:D31"/>
    <mergeCell ref="B53:B54"/>
    <mergeCell ref="B42:B44"/>
    <mergeCell ref="C45:C46"/>
    <mergeCell ref="D42:D43"/>
    <mergeCell ref="G53:G54"/>
    <mergeCell ref="B32:B33"/>
    <mergeCell ref="K40:K41"/>
    <mergeCell ref="E51:E52"/>
    <mergeCell ref="J51:J52"/>
    <mergeCell ref="R45:R47"/>
    <mergeCell ref="M45:M47"/>
    <mergeCell ref="C42:C43"/>
    <mergeCell ref="J36:J37"/>
    <mergeCell ref="I36:I37"/>
    <mergeCell ref="G36:G37"/>
    <mergeCell ref="R53:R54"/>
    <mergeCell ref="L74:L75"/>
    <mergeCell ref="J55:J56"/>
    <mergeCell ref="K55:K56"/>
    <mergeCell ref="Q58:Q59"/>
    <mergeCell ref="K58:K59"/>
    <mergeCell ref="L55:L56"/>
    <mergeCell ref="L58:L59"/>
    <mergeCell ref="Q74:Q75"/>
    <mergeCell ref="P74:P75"/>
    <mergeCell ref="K45:K47"/>
    <mergeCell ref="O45:O47"/>
    <mergeCell ref="L42:L43"/>
    <mergeCell ref="O42:O43"/>
    <mergeCell ref="M26:M27"/>
    <mergeCell ref="N26:N27"/>
    <mergeCell ref="L45:L47"/>
    <mergeCell ref="N36:N37"/>
    <mergeCell ref="M36:M37"/>
    <mergeCell ref="L36:L37"/>
    <mergeCell ref="S42:S43"/>
    <mergeCell ref="R51:R52"/>
    <mergeCell ref="R55:R56"/>
    <mergeCell ref="S55:S56"/>
    <mergeCell ref="S53:S54"/>
    <mergeCell ref="P53:P54"/>
    <mergeCell ref="Q53:Q54"/>
    <mergeCell ref="Q51:Q52"/>
    <mergeCell ref="R42:R43"/>
    <mergeCell ref="S45:S47"/>
    <mergeCell ref="A82:A83"/>
    <mergeCell ref="B82:B83"/>
    <mergeCell ref="D82:D83"/>
    <mergeCell ref="E82:E83"/>
    <mergeCell ref="E80:E81"/>
    <mergeCell ref="E60:E61"/>
    <mergeCell ref="B77:B78"/>
    <mergeCell ref="B69:B70"/>
    <mergeCell ref="D69:D70"/>
    <mergeCell ref="E74:E75"/>
    <mergeCell ref="F82:F83"/>
    <mergeCell ref="J58:J59"/>
    <mergeCell ref="J74:J75"/>
    <mergeCell ref="A79:D79"/>
    <mergeCell ref="A74:A75"/>
    <mergeCell ref="D74:D75"/>
    <mergeCell ref="A76:D76"/>
    <mergeCell ref="A80:A81"/>
    <mergeCell ref="B80:B81"/>
    <mergeCell ref="D80:D81"/>
    <mergeCell ref="G82:G83"/>
    <mergeCell ref="H82:H83"/>
    <mergeCell ref="J84:J86"/>
    <mergeCell ref="I84:I86"/>
    <mergeCell ref="H84:H86"/>
    <mergeCell ref="G84:G86"/>
    <mergeCell ref="I82:I83"/>
    <mergeCell ref="F84:F86"/>
    <mergeCell ref="A66:D66"/>
    <mergeCell ref="A67:A68"/>
    <mergeCell ref="E84:E86"/>
    <mergeCell ref="D84:D86"/>
    <mergeCell ref="E58:E59"/>
    <mergeCell ref="F74:F75"/>
    <mergeCell ref="D77:D78"/>
    <mergeCell ref="E77:E78"/>
    <mergeCell ref="F77:F78"/>
    <mergeCell ref="A32:A33"/>
    <mergeCell ref="B60:B61"/>
    <mergeCell ref="E48:E50"/>
    <mergeCell ref="A45:A47"/>
    <mergeCell ref="A48:A50"/>
    <mergeCell ref="B48:B50"/>
    <mergeCell ref="D58:D59"/>
    <mergeCell ref="D51:D52"/>
    <mergeCell ref="D45:D47"/>
    <mergeCell ref="E53:E54"/>
    <mergeCell ref="J77:J78"/>
    <mergeCell ref="K77:K78"/>
    <mergeCell ref="L77:L78"/>
    <mergeCell ref="O77:O78"/>
    <mergeCell ref="N77:N78"/>
    <mergeCell ref="B55:B56"/>
    <mergeCell ref="D55:D56"/>
    <mergeCell ref="E55:E56"/>
    <mergeCell ref="E69:E70"/>
    <mergeCell ref="A71:D71"/>
    <mergeCell ref="R77:R78"/>
    <mergeCell ref="G77:G78"/>
    <mergeCell ref="G69:G70"/>
    <mergeCell ref="N69:N70"/>
    <mergeCell ref="K74:K75"/>
    <mergeCell ref="R69:R70"/>
    <mergeCell ref="M77:M78"/>
    <mergeCell ref="H69:H70"/>
    <mergeCell ref="M69:M70"/>
    <mergeCell ref="Q69:Q70"/>
    <mergeCell ref="E72:E73"/>
    <mergeCell ref="M58:M59"/>
    <mergeCell ref="N58:N59"/>
    <mergeCell ref="P62:P63"/>
    <mergeCell ref="N62:N63"/>
    <mergeCell ref="P69:P70"/>
    <mergeCell ref="G62:G63"/>
    <mergeCell ref="E67:E68"/>
    <mergeCell ref="I69:I70"/>
    <mergeCell ref="E64:E65"/>
    <mergeCell ref="S69:S70"/>
    <mergeCell ref="O62:O63"/>
    <mergeCell ref="G58:G59"/>
    <mergeCell ref="R58:R59"/>
    <mergeCell ref="S58:S59"/>
    <mergeCell ref="R62:R63"/>
    <mergeCell ref="S62:S63"/>
    <mergeCell ref="O69:O70"/>
    <mergeCell ref="K67:K68"/>
    <mergeCell ref="S67:S68"/>
    <mergeCell ref="F80:F81"/>
    <mergeCell ref="G80:G81"/>
    <mergeCell ref="R80:R81"/>
    <mergeCell ref="S80:S81"/>
    <mergeCell ref="L80:L81"/>
    <mergeCell ref="M80:M81"/>
    <mergeCell ref="N80:N81"/>
    <mergeCell ref="O80:O81"/>
    <mergeCell ref="P80:P81"/>
    <mergeCell ref="Q80:Q81"/>
    <mergeCell ref="H80:H81"/>
    <mergeCell ref="I80:I81"/>
    <mergeCell ref="J80:J81"/>
    <mergeCell ref="K80:K81"/>
    <mergeCell ref="I67:I68"/>
    <mergeCell ref="J67:J68"/>
    <mergeCell ref="H74:H75"/>
    <mergeCell ref="I74:I75"/>
    <mergeCell ref="H77:H78"/>
    <mergeCell ref="I77:I78"/>
    <mergeCell ref="L69:L70"/>
    <mergeCell ref="O58:O59"/>
    <mergeCell ref="O74:O75"/>
    <mergeCell ref="L62:L63"/>
    <mergeCell ref="N74:N75"/>
    <mergeCell ref="O67:O68"/>
    <mergeCell ref="M74:M75"/>
    <mergeCell ref="L67:L68"/>
    <mergeCell ref="N67:N68"/>
    <mergeCell ref="N51:N52"/>
    <mergeCell ref="M62:M63"/>
    <mergeCell ref="J53:J54"/>
    <mergeCell ref="K53:K54"/>
    <mergeCell ref="M67:M68"/>
    <mergeCell ref="M51:M52"/>
    <mergeCell ref="K51:K52"/>
    <mergeCell ref="M55:M56"/>
    <mergeCell ref="R67:R68"/>
    <mergeCell ref="Q62:Q63"/>
    <mergeCell ref="M42:M43"/>
    <mergeCell ref="I42:I43"/>
    <mergeCell ref="I55:I56"/>
    <mergeCell ref="F67:F68"/>
    <mergeCell ref="N42:N43"/>
    <mergeCell ref="P58:P59"/>
    <mergeCell ref="I62:I63"/>
    <mergeCell ref="I53:I54"/>
    <mergeCell ref="F26:F27"/>
    <mergeCell ref="G26:G27"/>
    <mergeCell ref="H26:H27"/>
    <mergeCell ref="H62:H63"/>
    <mergeCell ref="K42:K43"/>
    <mergeCell ref="F36:F37"/>
    <mergeCell ref="K62:K63"/>
    <mergeCell ref="H42:H43"/>
    <mergeCell ref="J62:J63"/>
    <mergeCell ref="J45:J47"/>
    <mergeCell ref="M22:M23"/>
    <mergeCell ref="P24:P25"/>
    <mergeCell ref="S26:S27"/>
    <mergeCell ref="Q26:Q27"/>
    <mergeCell ref="R36:R37"/>
    <mergeCell ref="O24:O25"/>
    <mergeCell ref="O29:O30"/>
    <mergeCell ref="P32:P33"/>
    <mergeCell ref="Q32:Q33"/>
    <mergeCell ref="O36:O37"/>
    <mergeCell ref="I24:I25"/>
    <mergeCell ref="J24:J25"/>
    <mergeCell ref="K24:K25"/>
    <mergeCell ref="Q24:Q25"/>
    <mergeCell ref="N24:N25"/>
    <mergeCell ref="L24:L25"/>
    <mergeCell ref="M24:M25"/>
    <mergeCell ref="S9:S10"/>
    <mergeCell ref="P9:P10"/>
    <mergeCell ref="R9:R10"/>
    <mergeCell ref="S22:S23"/>
    <mergeCell ref="Q22:Q23"/>
    <mergeCell ref="R22:R23"/>
    <mergeCell ref="S14:S15"/>
    <mergeCell ref="Q20:Q21"/>
    <mergeCell ref="R20:R21"/>
    <mergeCell ref="S20:S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26" r:id="rId1"/>
  <rowBreaks count="1" manualBreakCount="1">
    <brk id="88" max="24" man="1"/>
  </rowBreaks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lavrentevaoa</dc:creator>
  <cp:keywords/>
  <dc:description/>
  <cp:lastModifiedBy>ezhukovaif</cp:lastModifiedBy>
  <cp:lastPrinted>2015-10-27T06:22:27Z</cp:lastPrinted>
  <dcterms:created xsi:type="dcterms:W3CDTF">2012-05-24T10:21:32Z</dcterms:created>
  <dcterms:modified xsi:type="dcterms:W3CDTF">2015-10-27T08:41:23Z</dcterms:modified>
  <cp:category/>
  <cp:version/>
  <cp:contentType/>
  <cp:contentStatus/>
</cp:coreProperties>
</file>