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115" activeTab="0"/>
  </bookViews>
  <sheets>
    <sheet name="Лист 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<sst xmlns="http://schemas.openxmlformats.org/spreadsheetml/2006/main" count="119" uniqueCount="117">
  <si>
    <t>Форма 2</t>
  </si>
  <si>
    <t xml:space="preserve">(наименование образовательного учреждения) </t>
  </si>
  <si>
    <t>№ п/п</t>
  </si>
  <si>
    <t>Код по УГС</t>
  </si>
  <si>
    <t>перечень специальностей</t>
  </si>
  <si>
    <t>перечень профилей/специализаций</t>
  </si>
  <si>
    <t>количество по специализациям</t>
  </si>
  <si>
    <t>общая численность выпускников</t>
  </si>
  <si>
    <t>фактически трудоустроены</t>
  </si>
  <si>
    <t>из них по специальности</t>
  </si>
  <si>
    <t>продолжат обучение</t>
  </si>
  <si>
    <t>декретный отпуск</t>
  </si>
  <si>
    <t>выезжают за пределы округа</t>
  </si>
  <si>
    <t>имеют риск быть нетрудоустроенными</t>
  </si>
  <si>
    <t xml:space="preserve">причины  нетрудоустройства </t>
  </si>
  <si>
    <t>квалификация/степень</t>
  </si>
  <si>
    <t>в вузе</t>
  </si>
  <si>
    <t>в аспирантуре</t>
  </si>
  <si>
    <t>в магистратуре</t>
  </si>
  <si>
    <t>в ординатуре</t>
  </si>
  <si>
    <t>в интернатуре</t>
  </si>
  <si>
    <t>020000 Естественные науки</t>
  </si>
  <si>
    <t>030000 Гуманитарные науки</t>
  </si>
  <si>
    <t>030602.65</t>
  </si>
  <si>
    <t>Связи с общественностью</t>
  </si>
  <si>
    <t>Связи с общ-ю в коммерческих структурах</t>
  </si>
  <si>
    <t>Специалист по связям с общественностью</t>
  </si>
  <si>
    <t>032001.65</t>
  </si>
  <si>
    <t>Документоведение и документационное обеспечение управления</t>
  </si>
  <si>
    <t>Документовед</t>
  </si>
  <si>
    <t>040000 Социальные науки</t>
  </si>
  <si>
    <t>050000 Образование и педагогика</t>
  </si>
  <si>
    <t>050400.62</t>
  </si>
  <si>
    <t>Социально-экономическое образование</t>
  </si>
  <si>
    <t>История</t>
  </si>
  <si>
    <t>Бакалавр социально-экономического образования</t>
  </si>
  <si>
    <t>050700.68</t>
  </si>
  <si>
    <t>Педагогика</t>
  </si>
  <si>
    <t>Магистр педагогики</t>
  </si>
  <si>
    <t>050720.65</t>
  </si>
  <si>
    <t>Физическая культура</t>
  </si>
  <si>
    <t>Педагог по физической культуре</t>
  </si>
  <si>
    <t>070000 Культура и искусство</t>
  </si>
  <si>
    <t>070801.65</t>
  </si>
  <si>
    <t>Декоративно-прикладное искусство</t>
  </si>
  <si>
    <t>Художник декоративно-прикладного искусства</t>
  </si>
  <si>
    <t>Художественный металл</t>
  </si>
  <si>
    <t>100000 Сфера обслуживания</t>
  </si>
  <si>
    <t>100103.65</t>
  </si>
  <si>
    <t>Социально-культурный сервис и туризм</t>
  </si>
  <si>
    <t>Социокультурный сервис</t>
  </si>
  <si>
    <t>Специалист по сервису и туризму</t>
  </si>
  <si>
    <t>230000 Информатика и вычислительная техника</t>
  </si>
  <si>
    <t>Инженер</t>
  </si>
  <si>
    <t>ИТОГО по ОУ</t>
  </si>
  <si>
    <t>%</t>
  </si>
  <si>
    <t>Бакалавр педагогики</t>
  </si>
  <si>
    <t>Педагогика и психология</t>
  </si>
  <si>
    <t>Педагог-психолог</t>
  </si>
  <si>
    <t>040104.65</t>
  </si>
  <si>
    <t>Организация работы с молодежью</t>
  </si>
  <si>
    <t>Специалист по работе с молодежью</t>
  </si>
  <si>
    <t>Магистр социально-экономического образования</t>
  </si>
  <si>
    <t>География</t>
  </si>
  <si>
    <t>Географ</t>
  </si>
  <si>
    <t>050700.62</t>
  </si>
  <si>
    <t>071301.65</t>
  </si>
  <si>
    <t>031202.65</t>
  </si>
  <si>
    <t>Перевод и переводоведение</t>
  </si>
  <si>
    <t>230401.65</t>
  </si>
  <si>
    <t>Прикладная математика</t>
  </si>
  <si>
    <t>Инженер-математик</t>
  </si>
  <si>
    <t>Физико-математическое образование</t>
  </si>
  <si>
    <t>Математическое образование</t>
  </si>
  <si>
    <t>Информатика в образовании</t>
  </si>
  <si>
    <t>230105.65</t>
  </si>
  <si>
    <t>020401.65</t>
  </si>
  <si>
    <t>050100.68</t>
  </si>
  <si>
    <t>020800.68</t>
  </si>
  <si>
    <t>Экология и природопользование</t>
  </si>
  <si>
    <t>Магистр экологии и природопользования</t>
  </si>
  <si>
    <t>080000 Экономика и управление</t>
  </si>
  <si>
    <t>080301.65</t>
  </si>
  <si>
    <t>Специалист коммерции</t>
  </si>
  <si>
    <t>Коммерция (торговое дело)</t>
  </si>
  <si>
    <t>050706.65</t>
  </si>
  <si>
    <t>Информацию предоставил:</t>
  </si>
  <si>
    <t>Руководитель образовательного учреждения Горлов С.И.</t>
  </si>
  <si>
    <t>050400.68</t>
  </si>
  <si>
    <t>050200.68</t>
  </si>
  <si>
    <t>Магистр физико-математического образования</t>
  </si>
  <si>
    <t>Гео-информационное картографирование</t>
  </si>
  <si>
    <t>Страноведение и международный туризм</t>
  </si>
  <si>
    <t>Социально-педагогическая работа в детских образовательных учреждениях</t>
  </si>
  <si>
    <t>Социальная психология в образовании</t>
  </si>
  <si>
    <t>Дошкольное образование</t>
  </si>
  <si>
    <t>Всеобщая история</t>
  </si>
  <si>
    <t>Теория и методика обучения истории</t>
  </si>
  <si>
    <t>Отечественная история</t>
  </si>
  <si>
    <t>Художественный руководитель</t>
  </si>
  <si>
    <t>Народное художественное творчество</t>
  </si>
  <si>
    <t>Художественная керамика</t>
  </si>
  <si>
    <t>Переводчик</t>
  </si>
  <si>
    <t>Технологии подготовки специалиста дошкольного образования</t>
  </si>
  <si>
    <t>Безопасность жизнедеятельности</t>
  </si>
  <si>
    <t>Естественнонаучное образование</t>
  </si>
  <si>
    <t>Магистр естественнонаучного образования</t>
  </si>
  <si>
    <t>Программное обеспечение вычислительной техники и автоматизированных систем</t>
  </si>
  <si>
    <t>Художественный текстиль</t>
  </si>
  <si>
    <t>Приложение 2 к приказу ДОиМП ХМАО-Югры от 17.07.2011 г. №472</t>
  </si>
  <si>
    <t>будут трудоустроены</t>
  </si>
  <si>
    <t xml:space="preserve">Дронова Наталья Владимировна (ведущий специалист отдела профориентации и содействия трудоустройству выпускников НГГУ), 8(3466) 46-88-85, e-mail: kariera@nggu.ru </t>
  </si>
  <si>
    <t>призваны или ожидают призыва в ряды РА</t>
  </si>
  <si>
    <t>62-28</t>
  </si>
  <si>
    <t>65-336</t>
  </si>
  <si>
    <t>68-42</t>
  </si>
  <si>
    <t>Мониторинг профессиональных планов выпускников 2012 года с высшим профессиональным образованием Нижневартовского государственного гуманитарного университета (по состоянию на 21.05.2013 года)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</si>
</sst>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3">
    <xf numFmtId="0" fontId="0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42" fillId="0" borderId="10" xfId="0" applyFont="1" applyBorder="1" applyAlignment="1">
      <alignment vertical="center" wrapText="1"/>
    </xf>
    <xf numFmtId="10" fontId="42" fillId="0" borderId="10" xfId="0" applyNumberFormat="1" applyFont="1" applyBorder="1" applyAlignment="1">
      <alignment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 wrapText="1"/>
    </xf>
    <xf numFmtId="0" fontId="43" fillId="36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43" fillId="36" borderId="12" xfId="0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vertical="center" wrapText="1"/>
    </xf>
    <xf numFmtId="0" fontId="43" fillId="36" borderId="10" xfId="0" applyFont="1" applyFill="1" applyBorder="1" applyAlignment="1">
      <alignment horizontal="left" vertical="center" wrapText="1"/>
    </xf>
    <xf numFmtId="0" fontId="0" fillId="36" borderId="0" xfId="0" applyFont="1" applyFill="1" applyAlignment="1">
      <alignment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3" fillId="36" borderId="12" xfId="0" applyFont="1" applyFill="1" applyBorder="1" applyAlignment="1">
      <alignment horizontal="left" vertical="center" wrapText="1"/>
    </xf>
    <xf numFmtId="0" fontId="43" fillId="0" borderId="10" xfId="0" applyFont="1" applyBorder="1" applyAlignment="1">
      <alignment vertical="center" wrapText="1"/>
    </xf>
    <xf numFmtId="0" fontId="0" fillId="0" borderId="0" xfId="0" applyFont="1" applyFill="1" applyAlignment="1">
      <alignment/>
    </xf>
    <xf numFmtId="0" fontId="4" fillId="0" borderId="12" xfId="0" applyFont="1" applyBorder="1" applyAlignment="1">
      <alignment vertical="center" wrapText="1"/>
    </xf>
    <xf numFmtId="0" fontId="44" fillId="0" borderId="0" xfId="0" applyFont="1" applyAlignment="1">
      <alignment/>
    </xf>
    <xf numFmtId="0" fontId="4" fillId="0" borderId="11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textRotation="90" wrapText="1"/>
    </xf>
    <xf numFmtId="0" fontId="25" fillId="0" borderId="0" xfId="0" applyFont="1" applyAlignment="1">
      <alignment/>
    </xf>
    <xf numFmtId="0" fontId="43" fillId="0" borderId="10" xfId="0" applyFont="1" applyBorder="1" applyAlignment="1">
      <alignment vertical="center" wrapText="1"/>
    </xf>
    <xf numFmtId="0" fontId="43" fillId="0" borderId="10" xfId="0" applyFont="1" applyBorder="1" applyAlignment="1">
      <alignment horizontal="left" vertical="center" wrapText="1"/>
    </xf>
    <xf numFmtId="0" fontId="43" fillId="0" borderId="12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36" borderId="12" xfId="0" applyFont="1" applyFill="1" applyBorder="1" applyAlignment="1">
      <alignment horizontal="center" vertical="center" wrapText="1"/>
    </xf>
    <xf numFmtId="0" fontId="43" fillId="36" borderId="11" xfId="0" applyFont="1" applyFill="1" applyBorder="1" applyAlignment="1">
      <alignment horizontal="center" vertical="center" wrapText="1"/>
    </xf>
    <xf numFmtId="0" fontId="43" fillId="0" borderId="12" xfId="0" applyFont="1" applyBorder="1" applyAlignment="1">
      <alignment horizontal="left" vertical="center" wrapText="1"/>
    </xf>
    <xf numFmtId="0" fontId="43" fillId="0" borderId="11" xfId="0" applyFont="1" applyBorder="1" applyAlignment="1">
      <alignment horizontal="left" vertical="center" wrapText="1"/>
    </xf>
    <xf numFmtId="0" fontId="43" fillId="0" borderId="1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36" borderId="12" xfId="0" applyFont="1" applyFill="1" applyBorder="1" applyAlignment="1">
      <alignment horizontal="center" vertical="center" wrapText="1"/>
    </xf>
    <xf numFmtId="0" fontId="4" fillId="36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49" fontId="43" fillId="36" borderId="12" xfId="0" applyNumberFormat="1" applyFont="1" applyFill="1" applyBorder="1" applyAlignment="1">
      <alignment horizontal="center" vertical="center" wrapText="1"/>
    </xf>
    <xf numFmtId="49" fontId="43" fillId="36" borderId="11" xfId="0" applyNumberFormat="1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horizontal="left" vertical="center" wrapText="1"/>
    </xf>
    <xf numFmtId="0" fontId="5" fillId="35" borderId="14" xfId="0" applyFont="1" applyFill="1" applyBorder="1" applyAlignment="1">
      <alignment horizontal="center" vertical="center" wrapText="1"/>
    </xf>
    <xf numFmtId="0" fontId="5" fillId="35" borderId="15" xfId="0" applyFont="1" applyFill="1" applyBorder="1" applyAlignment="1">
      <alignment horizontal="center" vertical="center" wrapText="1"/>
    </xf>
    <xf numFmtId="0" fontId="5" fillId="35" borderId="16" xfId="0" applyFont="1" applyFill="1" applyBorder="1" applyAlignment="1">
      <alignment horizontal="center" vertical="center" wrapText="1"/>
    </xf>
    <xf numFmtId="0" fontId="43" fillId="0" borderId="12" xfId="0" applyFont="1" applyBorder="1" applyAlignment="1">
      <alignment vertical="center" wrapText="1"/>
    </xf>
    <xf numFmtId="0" fontId="43" fillId="0" borderId="11" xfId="0" applyFont="1" applyBorder="1" applyAlignment="1">
      <alignment vertical="center" wrapText="1"/>
    </xf>
    <xf numFmtId="0" fontId="43" fillId="36" borderId="12" xfId="0" applyFont="1" applyFill="1" applyBorder="1" applyAlignment="1">
      <alignment horizontal="left" vertical="center" wrapText="1"/>
    </xf>
    <xf numFmtId="0" fontId="43" fillId="36" borderId="11" xfId="0" applyFont="1" applyFill="1" applyBorder="1" applyAlignment="1">
      <alignment horizontal="left" vertical="center" wrapText="1"/>
    </xf>
    <xf numFmtId="0" fontId="43" fillId="0" borderId="10" xfId="0" applyFont="1" applyBorder="1" applyAlignment="1">
      <alignment vertical="center" wrapText="1"/>
    </xf>
    <xf numFmtId="0" fontId="43" fillId="0" borderId="12" xfId="0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4"/>
  <sheetViews>
    <sheetView tabSelected="1" zoomScale="60" zoomScaleNormal="60" zoomScaleSheetLayoutView="55" zoomScalePageLayoutView="0" workbookViewId="0" topLeftCell="A1">
      <pane ySplit="5" topLeftCell="A12" activePane="bottomLeft" state="frozen"/>
      <selection pane="topLeft" activeCell="A1" sqref="A1"/>
      <selection pane="bottomLeft" activeCell="V12" sqref="V12"/>
    </sheetView>
  </sheetViews>
  <sheetFormatPr defaultColWidth="9.140625" defaultRowHeight="15"/>
  <cols>
    <col min="1" max="1" width="5.57421875" style="0" customWidth="1"/>
    <col min="2" max="2" width="12.140625" style="0" customWidth="1"/>
    <col min="3" max="3" width="25.140625" style="0" customWidth="1"/>
    <col min="4" max="4" width="22.28125" style="0" customWidth="1"/>
    <col min="5" max="5" width="12.421875" style="0" bestFit="1" customWidth="1"/>
    <col min="6" max="6" width="10.28125" style="0" bestFit="1" customWidth="1"/>
    <col min="7" max="7" width="9.28125" style="0" bestFit="1" customWidth="1"/>
    <col min="8" max="8" width="9.140625" style="0" customWidth="1"/>
    <col min="9" max="9" width="9.28125" style="0" bestFit="1" customWidth="1"/>
  </cols>
  <sheetData>
    <row r="1" spans="1:20" ht="15" customHeight="1">
      <c r="A1" s="1"/>
      <c r="B1" s="1"/>
      <c r="C1" s="1"/>
      <c r="D1" s="1"/>
      <c r="E1" s="1"/>
      <c r="F1" s="1"/>
      <c r="G1" s="1"/>
      <c r="H1" s="60" t="s">
        <v>0</v>
      </c>
      <c r="I1" s="60"/>
      <c r="J1" s="1"/>
      <c r="K1" s="1"/>
      <c r="L1" s="60" t="s">
        <v>109</v>
      </c>
      <c r="M1" s="60"/>
      <c r="N1" s="60"/>
      <c r="O1" s="60"/>
      <c r="P1" s="60"/>
      <c r="Q1" s="60"/>
      <c r="R1" s="60"/>
      <c r="S1" s="1"/>
      <c r="T1" s="1"/>
    </row>
    <row r="2" spans="1:19" ht="15">
      <c r="A2" s="1"/>
      <c r="B2" s="1"/>
      <c r="C2" s="60" t="s">
        <v>116</v>
      </c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</row>
    <row r="3" spans="1:19" ht="15">
      <c r="A3" s="1"/>
      <c r="B3" s="1"/>
      <c r="C3" s="1"/>
      <c r="D3" s="1"/>
      <c r="E3" s="1"/>
      <c r="F3" s="1"/>
      <c r="G3" s="1"/>
      <c r="H3" s="1"/>
      <c r="I3" s="1"/>
      <c r="J3" s="62" t="s">
        <v>1</v>
      </c>
      <c r="K3" s="62"/>
      <c r="L3" s="62"/>
      <c r="M3" s="62"/>
      <c r="N3" s="62"/>
      <c r="O3" s="62"/>
      <c r="P3" s="62"/>
      <c r="Q3" s="62"/>
      <c r="R3" s="1"/>
      <c r="S3" s="1"/>
    </row>
    <row r="4" spans="1:19" s="22" customFormat="1" ht="37.5" customHeight="1">
      <c r="A4" s="37" t="s">
        <v>2</v>
      </c>
      <c r="B4" s="37" t="s">
        <v>3</v>
      </c>
      <c r="C4" s="21" t="s">
        <v>4</v>
      </c>
      <c r="D4" s="37" t="s">
        <v>5</v>
      </c>
      <c r="E4" s="37" t="s">
        <v>6</v>
      </c>
      <c r="F4" s="37" t="s">
        <v>7</v>
      </c>
      <c r="G4" s="37" t="s">
        <v>8</v>
      </c>
      <c r="H4" s="37" t="s">
        <v>9</v>
      </c>
      <c r="I4" s="37" t="s">
        <v>110</v>
      </c>
      <c r="J4" s="37" t="s">
        <v>112</v>
      </c>
      <c r="K4" s="61" t="s">
        <v>10</v>
      </c>
      <c r="L4" s="61"/>
      <c r="M4" s="61"/>
      <c r="N4" s="61"/>
      <c r="O4" s="61"/>
      <c r="P4" s="37" t="s">
        <v>11</v>
      </c>
      <c r="Q4" s="37" t="s">
        <v>12</v>
      </c>
      <c r="R4" s="37" t="s">
        <v>13</v>
      </c>
      <c r="S4" s="37" t="s">
        <v>14</v>
      </c>
    </row>
    <row r="5" spans="1:19" s="22" customFormat="1" ht="104.25" customHeight="1">
      <c r="A5" s="38"/>
      <c r="B5" s="38"/>
      <c r="C5" s="23" t="s">
        <v>15</v>
      </c>
      <c r="D5" s="38"/>
      <c r="E5" s="38"/>
      <c r="F5" s="38"/>
      <c r="G5" s="38"/>
      <c r="H5" s="38"/>
      <c r="I5" s="38"/>
      <c r="J5" s="38"/>
      <c r="K5" s="24" t="s">
        <v>16</v>
      </c>
      <c r="L5" s="24" t="s">
        <v>17</v>
      </c>
      <c r="M5" s="24" t="s">
        <v>18</v>
      </c>
      <c r="N5" s="24" t="s">
        <v>19</v>
      </c>
      <c r="O5" s="24" t="s">
        <v>20</v>
      </c>
      <c r="P5" s="38"/>
      <c r="Q5" s="38"/>
      <c r="R5" s="38"/>
      <c r="S5" s="38"/>
    </row>
    <row r="6" spans="1:19" ht="15.75">
      <c r="A6" s="46" t="s">
        <v>21</v>
      </c>
      <c r="B6" s="47"/>
      <c r="C6" s="47"/>
      <c r="D6" s="48"/>
      <c r="E6" s="7"/>
      <c r="F6" s="7">
        <f>F7+F9</f>
        <v>29</v>
      </c>
      <c r="G6" s="7">
        <f aca="true" t="shared" si="0" ref="G6:R6">G7+G8+G9</f>
        <v>27</v>
      </c>
      <c r="H6" s="7">
        <f t="shared" si="0"/>
        <v>22</v>
      </c>
      <c r="I6" s="7">
        <f t="shared" si="0"/>
        <v>0</v>
      </c>
      <c r="J6" s="7">
        <f t="shared" si="0"/>
        <v>0</v>
      </c>
      <c r="K6" s="7">
        <f t="shared" si="0"/>
        <v>0</v>
      </c>
      <c r="L6" s="7">
        <f t="shared" si="0"/>
        <v>0</v>
      </c>
      <c r="M6" s="7">
        <f t="shared" si="0"/>
        <v>0</v>
      </c>
      <c r="N6" s="7">
        <f t="shared" si="0"/>
        <v>0</v>
      </c>
      <c r="O6" s="7">
        <f t="shared" si="0"/>
        <v>0</v>
      </c>
      <c r="P6" s="7">
        <f t="shared" si="0"/>
        <v>2</v>
      </c>
      <c r="Q6" s="7">
        <f t="shared" si="0"/>
        <v>0</v>
      </c>
      <c r="R6" s="7">
        <f t="shared" si="0"/>
        <v>0</v>
      </c>
      <c r="S6" s="8"/>
    </row>
    <row r="7" spans="1:19" s="11" customFormat="1" ht="47.25">
      <c r="A7" s="28">
        <v>1</v>
      </c>
      <c r="B7" s="28" t="s">
        <v>76</v>
      </c>
      <c r="C7" s="13" t="s">
        <v>63</v>
      </c>
      <c r="D7" s="27" t="s">
        <v>92</v>
      </c>
      <c r="E7" s="16">
        <f>G7+I7+J7+K7+L7+M7+N7+O7+P7+Q7+R7+S7</f>
        <v>8</v>
      </c>
      <c r="F7" s="45">
        <f>E7+E8</f>
        <v>21</v>
      </c>
      <c r="G7" s="16">
        <v>8</v>
      </c>
      <c r="H7" s="16">
        <v>4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6">
        <v>0</v>
      </c>
      <c r="P7" s="16">
        <v>0</v>
      </c>
      <c r="Q7" s="16">
        <v>0</v>
      </c>
      <c r="R7" s="16">
        <v>0</v>
      </c>
      <c r="S7" s="16"/>
    </row>
    <row r="8" spans="1:19" s="11" customFormat="1" ht="50.25" customHeight="1">
      <c r="A8" s="29"/>
      <c r="B8" s="29"/>
      <c r="C8" s="13" t="s">
        <v>64</v>
      </c>
      <c r="D8" s="27" t="s">
        <v>91</v>
      </c>
      <c r="E8" s="17">
        <f>G8+I8+J8+K8+L8+M8+N8+O8+P8+Q8+R8+S8</f>
        <v>13</v>
      </c>
      <c r="F8" s="45"/>
      <c r="G8" s="16">
        <v>12</v>
      </c>
      <c r="H8" s="16">
        <v>11</v>
      </c>
      <c r="I8" s="16">
        <v>0</v>
      </c>
      <c r="J8" s="16">
        <v>0</v>
      </c>
      <c r="K8" s="16">
        <v>0</v>
      </c>
      <c r="L8" s="16">
        <v>0</v>
      </c>
      <c r="M8" s="10">
        <v>0</v>
      </c>
      <c r="N8" s="16">
        <v>0</v>
      </c>
      <c r="O8" s="16">
        <v>0</v>
      </c>
      <c r="P8" s="16">
        <v>1</v>
      </c>
      <c r="Q8" s="16">
        <v>0</v>
      </c>
      <c r="R8" s="16">
        <v>0</v>
      </c>
      <c r="S8" s="16"/>
    </row>
    <row r="9" spans="1:19" s="25" customFormat="1" ht="31.5">
      <c r="A9" s="37">
        <v>2</v>
      </c>
      <c r="B9" s="37" t="s">
        <v>78</v>
      </c>
      <c r="C9" s="2" t="s">
        <v>79</v>
      </c>
      <c r="D9" s="37"/>
      <c r="E9" s="41">
        <v>8</v>
      </c>
      <c r="F9" s="37">
        <f>G9+I9+J9+K9+L9+M9+N9+O9+P9+Q9+R9+S9</f>
        <v>8</v>
      </c>
      <c r="G9" s="37">
        <v>7</v>
      </c>
      <c r="H9" s="37">
        <v>7</v>
      </c>
      <c r="I9" s="37">
        <v>0</v>
      </c>
      <c r="J9" s="37">
        <v>0</v>
      </c>
      <c r="K9" s="37">
        <v>0</v>
      </c>
      <c r="L9" s="37">
        <v>0</v>
      </c>
      <c r="M9" s="39">
        <v>0</v>
      </c>
      <c r="N9" s="37">
        <v>0</v>
      </c>
      <c r="O9" s="37">
        <v>0</v>
      </c>
      <c r="P9" s="37">
        <v>1</v>
      </c>
      <c r="Q9" s="37">
        <v>0</v>
      </c>
      <c r="R9" s="37">
        <v>0</v>
      </c>
      <c r="S9" s="37"/>
    </row>
    <row r="10" spans="1:19" s="25" customFormat="1" ht="31.5">
      <c r="A10" s="38"/>
      <c r="B10" s="38"/>
      <c r="C10" s="2" t="s">
        <v>80</v>
      </c>
      <c r="D10" s="38"/>
      <c r="E10" s="42"/>
      <c r="F10" s="38"/>
      <c r="G10" s="38"/>
      <c r="H10" s="38"/>
      <c r="I10" s="38"/>
      <c r="J10" s="38"/>
      <c r="K10" s="38"/>
      <c r="L10" s="38"/>
      <c r="M10" s="40"/>
      <c r="N10" s="38"/>
      <c r="O10" s="38"/>
      <c r="P10" s="38"/>
      <c r="Q10" s="38"/>
      <c r="R10" s="38"/>
      <c r="S10" s="38"/>
    </row>
    <row r="11" spans="1:19" ht="15.75">
      <c r="A11" s="46" t="s">
        <v>22</v>
      </c>
      <c r="B11" s="47"/>
      <c r="C11" s="47"/>
      <c r="D11" s="48"/>
      <c r="E11" s="7"/>
      <c r="F11" s="7">
        <f aca="true" t="shared" si="1" ref="F11:R11">F12+F14+F16</f>
        <v>94</v>
      </c>
      <c r="G11" s="7">
        <f t="shared" si="1"/>
        <v>78</v>
      </c>
      <c r="H11" s="7">
        <f t="shared" si="1"/>
        <v>63</v>
      </c>
      <c r="I11" s="7">
        <f t="shared" si="1"/>
        <v>5</v>
      </c>
      <c r="J11" s="7">
        <f t="shared" si="1"/>
        <v>1</v>
      </c>
      <c r="K11" s="7">
        <f t="shared" si="1"/>
        <v>0</v>
      </c>
      <c r="L11" s="7">
        <f t="shared" si="1"/>
        <v>1</v>
      </c>
      <c r="M11" s="7">
        <f t="shared" si="1"/>
        <v>0</v>
      </c>
      <c r="N11" s="7">
        <f t="shared" si="1"/>
        <v>0</v>
      </c>
      <c r="O11" s="7">
        <f t="shared" si="1"/>
        <v>0</v>
      </c>
      <c r="P11" s="7">
        <f t="shared" si="1"/>
        <v>7</v>
      </c>
      <c r="Q11" s="7">
        <f t="shared" si="1"/>
        <v>2</v>
      </c>
      <c r="R11" s="7">
        <f t="shared" si="1"/>
        <v>0</v>
      </c>
      <c r="S11" s="7"/>
    </row>
    <row r="12" spans="1:19" s="11" customFormat="1" ht="34.5" customHeight="1">
      <c r="A12" s="28">
        <v>3</v>
      </c>
      <c r="B12" s="28" t="s">
        <v>23</v>
      </c>
      <c r="C12" s="13" t="s">
        <v>24</v>
      </c>
      <c r="D12" s="32" t="s">
        <v>25</v>
      </c>
      <c r="E12" s="28">
        <v>35</v>
      </c>
      <c r="F12" s="28">
        <f>G12+I12+J12+K12+L12+M12+N12+O12+P12+Q12+R12+S12</f>
        <v>35</v>
      </c>
      <c r="G12" s="28">
        <v>26</v>
      </c>
      <c r="H12" s="28">
        <v>22</v>
      </c>
      <c r="I12" s="28">
        <v>2</v>
      </c>
      <c r="J12" s="28">
        <v>1</v>
      </c>
      <c r="K12" s="28">
        <v>0</v>
      </c>
      <c r="L12" s="28">
        <v>0</v>
      </c>
      <c r="M12" s="28">
        <v>0</v>
      </c>
      <c r="N12" s="28">
        <v>0</v>
      </c>
      <c r="O12" s="28">
        <v>0</v>
      </c>
      <c r="P12" s="28">
        <v>5</v>
      </c>
      <c r="Q12" s="28">
        <v>1</v>
      </c>
      <c r="R12" s="28">
        <v>0</v>
      </c>
      <c r="S12" s="28"/>
    </row>
    <row r="13" spans="1:19" s="11" customFormat="1" ht="31.5">
      <c r="A13" s="29"/>
      <c r="B13" s="29"/>
      <c r="C13" s="13" t="s">
        <v>26</v>
      </c>
      <c r="D13" s="33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</row>
    <row r="14" spans="1:19" s="11" customFormat="1" ht="31.5">
      <c r="A14" s="30">
        <v>4</v>
      </c>
      <c r="B14" s="43" t="s">
        <v>67</v>
      </c>
      <c r="C14" s="14" t="s">
        <v>68</v>
      </c>
      <c r="D14" s="30"/>
      <c r="E14" s="30">
        <v>26</v>
      </c>
      <c r="F14" s="30">
        <f>G14+I14+J14+K14+L14+M14+N14+O14+P14+Q14+R14+S14</f>
        <v>26</v>
      </c>
      <c r="G14" s="30">
        <v>20</v>
      </c>
      <c r="H14" s="30">
        <v>14</v>
      </c>
      <c r="I14" s="30">
        <v>3</v>
      </c>
      <c r="J14" s="30">
        <v>0</v>
      </c>
      <c r="K14" s="30">
        <v>0</v>
      </c>
      <c r="L14" s="30">
        <v>1</v>
      </c>
      <c r="M14" s="30">
        <v>0</v>
      </c>
      <c r="N14" s="30">
        <v>0</v>
      </c>
      <c r="O14" s="30">
        <v>0</v>
      </c>
      <c r="P14" s="30">
        <v>1</v>
      </c>
      <c r="Q14" s="30">
        <v>1</v>
      </c>
      <c r="R14" s="30">
        <v>0</v>
      </c>
      <c r="S14" s="30"/>
    </row>
    <row r="15" spans="1:19" s="11" customFormat="1" ht="15.75">
      <c r="A15" s="31"/>
      <c r="B15" s="44"/>
      <c r="C15" s="14" t="s">
        <v>102</v>
      </c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</row>
    <row r="16" spans="1:19" s="11" customFormat="1" ht="66" customHeight="1">
      <c r="A16" s="28">
        <v>5</v>
      </c>
      <c r="B16" s="28" t="s">
        <v>27</v>
      </c>
      <c r="C16" s="13" t="s">
        <v>28</v>
      </c>
      <c r="D16" s="28"/>
      <c r="E16" s="28">
        <v>33</v>
      </c>
      <c r="F16" s="28">
        <v>33</v>
      </c>
      <c r="G16" s="28">
        <v>32</v>
      </c>
      <c r="H16" s="28">
        <v>27</v>
      </c>
      <c r="I16" s="28">
        <v>0</v>
      </c>
      <c r="J16" s="28">
        <v>0</v>
      </c>
      <c r="K16" s="28">
        <v>0</v>
      </c>
      <c r="L16" s="28">
        <v>0</v>
      </c>
      <c r="M16" s="28">
        <v>0</v>
      </c>
      <c r="N16" s="28">
        <v>0</v>
      </c>
      <c r="O16" s="28">
        <v>0</v>
      </c>
      <c r="P16" s="28">
        <v>1</v>
      </c>
      <c r="Q16" s="28">
        <v>0</v>
      </c>
      <c r="R16" s="28">
        <v>0</v>
      </c>
      <c r="S16" s="28"/>
    </row>
    <row r="17" spans="1:19" s="11" customFormat="1" ht="15.75">
      <c r="A17" s="29"/>
      <c r="B17" s="29"/>
      <c r="C17" s="13" t="s">
        <v>29</v>
      </c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</row>
    <row r="18" spans="1:19" ht="15.75">
      <c r="A18" s="46" t="s">
        <v>30</v>
      </c>
      <c r="B18" s="47"/>
      <c r="C18" s="47"/>
      <c r="D18" s="48"/>
      <c r="E18" s="7"/>
      <c r="F18" s="7">
        <f aca="true" t="shared" si="2" ref="F18:R18">F19</f>
        <v>22</v>
      </c>
      <c r="G18" s="7">
        <f t="shared" si="2"/>
        <v>19</v>
      </c>
      <c r="H18" s="7">
        <f t="shared" si="2"/>
        <v>14</v>
      </c>
      <c r="I18" s="7">
        <f t="shared" si="2"/>
        <v>1</v>
      </c>
      <c r="J18" s="7">
        <f t="shared" si="2"/>
        <v>1</v>
      </c>
      <c r="K18" s="7">
        <f t="shared" si="2"/>
        <v>0</v>
      </c>
      <c r="L18" s="7">
        <f t="shared" si="2"/>
        <v>1</v>
      </c>
      <c r="M18" s="7">
        <f t="shared" si="2"/>
        <v>0</v>
      </c>
      <c r="N18" s="7">
        <f t="shared" si="2"/>
        <v>0</v>
      </c>
      <c r="O18" s="7">
        <f t="shared" si="2"/>
        <v>0</v>
      </c>
      <c r="P18" s="7">
        <f t="shared" si="2"/>
        <v>0</v>
      </c>
      <c r="Q18" s="7">
        <f t="shared" si="2"/>
        <v>0</v>
      </c>
      <c r="R18" s="7">
        <f t="shared" si="2"/>
        <v>0</v>
      </c>
      <c r="S18" s="7"/>
    </row>
    <row r="19" spans="1:19" s="11" customFormat="1" ht="31.5">
      <c r="A19" s="30">
        <v>6</v>
      </c>
      <c r="B19" s="30" t="s">
        <v>59</v>
      </c>
      <c r="C19" s="14" t="s">
        <v>60</v>
      </c>
      <c r="D19" s="30"/>
      <c r="E19" s="30">
        <v>22</v>
      </c>
      <c r="F19" s="30">
        <f>G19+I19+J19+K19+L19+M19+N19+O19+P19+Q19+R19+S19</f>
        <v>22</v>
      </c>
      <c r="G19" s="30">
        <v>19</v>
      </c>
      <c r="H19" s="30">
        <v>14</v>
      </c>
      <c r="I19" s="30">
        <v>1</v>
      </c>
      <c r="J19" s="30">
        <v>1</v>
      </c>
      <c r="K19" s="30">
        <v>0</v>
      </c>
      <c r="L19" s="30">
        <v>1</v>
      </c>
      <c r="M19" s="30">
        <v>0</v>
      </c>
      <c r="N19" s="30">
        <v>0</v>
      </c>
      <c r="O19" s="30">
        <v>0</v>
      </c>
      <c r="P19" s="30">
        <v>0</v>
      </c>
      <c r="Q19" s="30">
        <v>0</v>
      </c>
      <c r="R19" s="30">
        <v>0</v>
      </c>
      <c r="S19" s="30"/>
    </row>
    <row r="20" spans="1:19" s="11" customFormat="1" ht="31.5">
      <c r="A20" s="31"/>
      <c r="B20" s="31"/>
      <c r="C20" s="14" t="s">
        <v>61</v>
      </c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</row>
    <row r="21" spans="1:19" ht="15.75">
      <c r="A21" s="46" t="s">
        <v>31</v>
      </c>
      <c r="B21" s="47"/>
      <c r="C21" s="47"/>
      <c r="D21" s="48"/>
      <c r="E21" s="7"/>
      <c r="F21" s="7">
        <f>F22+F24+F26+F28+F31+F33+F36+F38</f>
        <v>115</v>
      </c>
      <c r="G21" s="7">
        <f aca="true" t="shared" si="3" ref="G21:R21">G22+G24+G25+G26+G28+G29+G30+G31+G33+G34+G35+G36+G38</f>
        <v>90</v>
      </c>
      <c r="H21" s="7">
        <f t="shared" si="3"/>
        <v>64</v>
      </c>
      <c r="I21" s="7">
        <f t="shared" si="3"/>
        <v>4</v>
      </c>
      <c r="J21" s="7">
        <f t="shared" si="3"/>
        <v>12</v>
      </c>
      <c r="K21" s="7">
        <f t="shared" si="3"/>
        <v>1</v>
      </c>
      <c r="L21" s="7">
        <f t="shared" si="3"/>
        <v>1</v>
      </c>
      <c r="M21" s="7">
        <f t="shared" si="3"/>
        <v>2</v>
      </c>
      <c r="N21" s="7">
        <f t="shared" si="3"/>
        <v>0</v>
      </c>
      <c r="O21" s="7">
        <f t="shared" si="3"/>
        <v>0</v>
      </c>
      <c r="P21" s="7">
        <f t="shared" si="3"/>
        <v>3</v>
      </c>
      <c r="Q21" s="7">
        <f t="shared" si="3"/>
        <v>2</v>
      </c>
      <c r="R21" s="7">
        <f t="shared" si="3"/>
        <v>0</v>
      </c>
      <c r="S21" s="7"/>
    </row>
    <row r="22" spans="1:19" s="15" customFormat="1" ht="33" customHeight="1">
      <c r="A22" s="30">
        <v>7</v>
      </c>
      <c r="B22" s="43" t="s">
        <v>77</v>
      </c>
      <c r="C22" s="14" t="s">
        <v>105</v>
      </c>
      <c r="D22" s="55" t="s">
        <v>104</v>
      </c>
      <c r="E22" s="30">
        <v>3</v>
      </c>
      <c r="F22" s="30">
        <f>G22+I22+J22+K22+L22+M22+N22+O22+P22+Q22+R22+S22</f>
        <v>3</v>
      </c>
      <c r="G22" s="30">
        <v>3</v>
      </c>
      <c r="H22" s="30">
        <v>3</v>
      </c>
      <c r="I22" s="30">
        <v>0</v>
      </c>
      <c r="J22" s="30">
        <v>0</v>
      </c>
      <c r="K22" s="30">
        <v>0</v>
      </c>
      <c r="L22" s="30">
        <v>0</v>
      </c>
      <c r="M22" s="30">
        <v>0</v>
      </c>
      <c r="N22" s="30">
        <v>0</v>
      </c>
      <c r="O22" s="30">
        <v>0</v>
      </c>
      <c r="P22" s="30">
        <v>0</v>
      </c>
      <c r="Q22" s="30">
        <v>0</v>
      </c>
      <c r="R22" s="30">
        <v>0</v>
      </c>
      <c r="S22" s="30"/>
    </row>
    <row r="23" spans="1:19" s="15" customFormat="1" ht="47.25" customHeight="1">
      <c r="A23" s="31"/>
      <c r="B23" s="44"/>
      <c r="C23" s="14" t="s">
        <v>106</v>
      </c>
      <c r="D23" s="56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</row>
    <row r="24" spans="1:19" s="15" customFormat="1" ht="48" customHeight="1">
      <c r="A24" s="30">
        <v>8</v>
      </c>
      <c r="B24" s="43" t="s">
        <v>89</v>
      </c>
      <c r="C24" s="14" t="s">
        <v>72</v>
      </c>
      <c r="D24" s="14" t="s">
        <v>73</v>
      </c>
      <c r="E24" s="10">
        <v>3</v>
      </c>
      <c r="F24" s="30">
        <f>G24+I24+J24+K24+L24+M24+N24+O24+P24+Q24+R24+S24+G25+I25+J25+K25+L25+M25+N25+O25+P25+Q25+R25+S25</f>
        <v>8</v>
      </c>
      <c r="G24" s="10">
        <v>3</v>
      </c>
      <c r="H24" s="10">
        <v>3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  <c r="O24" s="10">
        <v>0</v>
      </c>
      <c r="P24" s="10">
        <v>0</v>
      </c>
      <c r="Q24" s="10">
        <v>0</v>
      </c>
      <c r="R24" s="10">
        <v>0</v>
      </c>
      <c r="S24" s="10"/>
    </row>
    <row r="25" spans="1:19" s="15" customFormat="1" ht="52.5" customHeight="1">
      <c r="A25" s="31"/>
      <c r="B25" s="44"/>
      <c r="C25" s="14" t="s">
        <v>90</v>
      </c>
      <c r="D25" s="14" t="s">
        <v>74</v>
      </c>
      <c r="E25" s="10">
        <v>5</v>
      </c>
      <c r="F25" s="31"/>
      <c r="G25" s="10">
        <v>5</v>
      </c>
      <c r="H25" s="10">
        <v>5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  <c r="O25" s="10">
        <v>0</v>
      </c>
      <c r="P25" s="10">
        <v>0</v>
      </c>
      <c r="Q25" s="10">
        <v>0</v>
      </c>
      <c r="R25" s="10">
        <v>0</v>
      </c>
      <c r="S25" s="10"/>
    </row>
    <row r="26" spans="1:19" s="11" customFormat="1" ht="47.25">
      <c r="A26" s="28">
        <v>9</v>
      </c>
      <c r="B26" s="28" t="s">
        <v>32</v>
      </c>
      <c r="C26" s="13" t="s">
        <v>33</v>
      </c>
      <c r="D26" s="32" t="s">
        <v>34</v>
      </c>
      <c r="E26" s="28">
        <v>8</v>
      </c>
      <c r="F26" s="28">
        <f>G26+I26+J26+K26+L26+M26+N26+O26+P26+Q26+R26+S26</f>
        <v>8</v>
      </c>
      <c r="G26" s="28">
        <v>5</v>
      </c>
      <c r="H26" s="28">
        <v>3</v>
      </c>
      <c r="I26" s="28">
        <v>0</v>
      </c>
      <c r="J26" s="28">
        <v>0</v>
      </c>
      <c r="K26" s="28">
        <v>0</v>
      </c>
      <c r="L26" s="28">
        <v>0</v>
      </c>
      <c r="M26" s="30">
        <v>2</v>
      </c>
      <c r="N26" s="28">
        <v>0</v>
      </c>
      <c r="O26" s="28">
        <v>0</v>
      </c>
      <c r="P26" s="28">
        <v>1</v>
      </c>
      <c r="Q26" s="28">
        <v>0</v>
      </c>
      <c r="R26" s="28">
        <v>0</v>
      </c>
      <c r="S26" s="28"/>
    </row>
    <row r="27" spans="1:19" s="11" customFormat="1" ht="47.25">
      <c r="A27" s="29"/>
      <c r="B27" s="29"/>
      <c r="C27" s="13" t="s">
        <v>35</v>
      </c>
      <c r="D27" s="33"/>
      <c r="E27" s="29"/>
      <c r="F27" s="29"/>
      <c r="G27" s="29"/>
      <c r="H27" s="29"/>
      <c r="I27" s="29"/>
      <c r="J27" s="29"/>
      <c r="K27" s="29"/>
      <c r="L27" s="29"/>
      <c r="M27" s="31"/>
      <c r="N27" s="29"/>
      <c r="O27" s="29"/>
      <c r="P27" s="29"/>
      <c r="Q27" s="29"/>
      <c r="R27" s="29"/>
      <c r="S27" s="29"/>
    </row>
    <row r="28" spans="1:19" s="11" customFormat="1" ht="29.25" customHeight="1">
      <c r="A28" s="45">
        <v>10</v>
      </c>
      <c r="B28" s="45" t="s">
        <v>88</v>
      </c>
      <c r="C28" s="53" t="s">
        <v>33</v>
      </c>
      <c r="D28" s="14" t="s">
        <v>96</v>
      </c>
      <c r="E28" s="10">
        <v>5</v>
      </c>
      <c r="F28" s="28">
        <f>G28+I28+J28+K28+L28+M28+N28+O28+P28+Q28+R28+S28+G29+I29+J29+K29+L29+M29+N29+O29+P29+Q29+R29+S29+G30+I30+J30+K30+L30+M30+N30+O30+P30+Q30+R30+S30</f>
        <v>9</v>
      </c>
      <c r="G28" s="16">
        <v>5</v>
      </c>
      <c r="H28" s="16">
        <v>2</v>
      </c>
      <c r="I28" s="16">
        <v>0</v>
      </c>
      <c r="J28" s="16">
        <v>0</v>
      </c>
      <c r="K28" s="16">
        <v>0</v>
      </c>
      <c r="L28" s="16">
        <v>0</v>
      </c>
      <c r="M28" s="16">
        <v>0</v>
      </c>
      <c r="N28" s="16">
        <v>0</v>
      </c>
      <c r="O28" s="16">
        <v>0</v>
      </c>
      <c r="P28" s="16">
        <v>0</v>
      </c>
      <c r="Q28" s="16">
        <v>0</v>
      </c>
      <c r="R28" s="16">
        <v>0</v>
      </c>
      <c r="S28" s="16"/>
    </row>
    <row r="29" spans="1:19" s="11" customFormat="1" ht="33.75" customHeight="1">
      <c r="A29" s="45"/>
      <c r="B29" s="45"/>
      <c r="C29" s="54"/>
      <c r="D29" s="18" t="s">
        <v>97</v>
      </c>
      <c r="E29" s="12">
        <v>3</v>
      </c>
      <c r="F29" s="34"/>
      <c r="G29" s="16">
        <v>3</v>
      </c>
      <c r="H29" s="16">
        <v>3</v>
      </c>
      <c r="I29" s="16">
        <v>0</v>
      </c>
      <c r="J29" s="16">
        <v>0</v>
      </c>
      <c r="K29" s="16">
        <v>0</v>
      </c>
      <c r="L29" s="16">
        <v>0</v>
      </c>
      <c r="M29" s="16">
        <v>0</v>
      </c>
      <c r="N29" s="16">
        <v>0</v>
      </c>
      <c r="O29" s="16">
        <v>0</v>
      </c>
      <c r="P29" s="16">
        <v>0</v>
      </c>
      <c r="Q29" s="16">
        <v>0</v>
      </c>
      <c r="R29" s="16">
        <v>0</v>
      </c>
      <c r="S29" s="16"/>
    </row>
    <row r="30" spans="1:19" s="11" customFormat="1" ht="47.25">
      <c r="A30" s="45"/>
      <c r="B30" s="45"/>
      <c r="C30" s="13" t="s">
        <v>62</v>
      </c>
      <c r="D30" s="14" t="s">
        <v>98</v>
      </c>
      <c r="E30" s="10">
        <v>1</v>
      </c>
      <c r="F30" s="29"/>
      <c r="G30" s="16">
        <v>0</v>
      </c>
      <c r="H30" s="16">
        <v>0</v>
      </c>
      <c r="I30" s="16">
        <v>1</v>
      </c>
      <c r="J30" s="16">
        <v>0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16">
        <v>0</v>
      </c>
      <c r="Q30" s="16">
        <v>0</v>
      </c>
      <c r="R30" s="16">
        <v>0</v>
      </c>
      <c r="S30" s="16"/>
    </row>
    <row r="31" spans="1:19" s="11" customFormat="1" ht="41.25" customHeight="1">
      <c r="A31" s="28">
        <v>11</v>
      </c>
      <c r="B31" s="28" t="s">
        <v>65</v>
      </c>
      <c r="C31" s="19" t="s">
        <v>37</v>
      </c>
      <c r="D31" s="32" t="s">
        <v>103</v>
      </c>
      <c r="E31" s="28">
        <v>20</v>
      </c>
      <c r="F31" s="28">
        <f>G31+I31+J31+K31+L31+M31+N31+O31+P31+Q31+R31+S31</f>
        <v>20</v>
      </c>
      <c r="G31" s="28">
        <v>17</v>
      </c>
      <c r="H31" s="28">
        <v>15</v>
      </c>
      <c r="I31" s="28">
        <v>1</v>
      </c>
      <c r="J31" s="28">
        <v>0</v>
      </c>
      <c r="K31" s="28">
        <v>0</v>
      </c>
      <c r="L31" s="28">
        <v>0</v>
      </c>
      <c r="M31" s="30">
        <v>0</v>
      </c>
      <c r="N31" s="28">
        <v>0</v>
      </c>
      <c r="O31" s="28">
        <v>0</v>
      </c>
      <c r="P31" s="28">
        <v>0</v>
      </c>
      <c r="Q31" s="28">
        <v>2</v>
      </c>
      <c r="R31" s="28">
        <v>0</v>
      </c>
      <c r="S31" s="28"/>
    </row>
    <row r="32" spans="1:19" s="11" customFormat="1" ht="51" customHeight="1">
      <c r="A32" s="29"/>
      <c r="B32" s="29"/>
      <c r="C32" s="19" t="s">
        <v>56</v>
      </c>
      <c r="D32" s="33"/>
      <c r="E32" s="29"/>
      <c r="F32" s="29"/>
      <c r="G32" s="29"/>
      <c r="H32" s="29"/>
      <c r="I32" s="29"/>
      <c r="J32" s="29"/>
      <c r="K32" s="29"/>
      <c r="L32" s="29"/>
      <c r="M32" s="31"/>
      <c r="N32" s="29"/>
      <c r="O32" s="29"/>
      <c r="P32" s="29"/>
      <c r="Q32" s="29"/>
      <c r="R32" s="29"/>
      <c r="S32" s="29"/>
    </row>
    <row r="33" spans="1:19" s="11" customFormat="1" ht="81.75" customHeight="1">
      <c r="A33" s="28">
        <v>12</v>
      </c>
      <c r="B33" s="28" t="s">
        <v>36</v>
      </c>
      <c r="C33" s="13" t="s">
        <v>37</v>
      </c>
      <c r="D33" s="14" t="s">
        <v>93</v>
      </c>
      <c r="E33" s="16">
        <v>5</v>
      </c>
      <c r="F33" s="28">
        <f>G33+I33+J33+K33+L33+M33+N33+O33+P33+Q33+R33+S33+G34+I34+K34+J34+L34+M34+N34+O34+P34+Q34+R34+S34+G35+I35+J35+K35+L35+M35+N35+O35+P35+Q35+R35+S35</f>
        <v>14</v>
      </c>
      <c r="G33" s="16">
        <v>4</v>
      </c>
      <c r="H33" s="16">
        <v>2</v>
      </c>
      <c r="I33" s="16">
        <v>1</v>
      </c>
      <c r="J33" s="16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  <c r="P33" s="16">
        <v>0</v>
      </c>
      <c r="Q33" s="16">
        <v>0</v>
      </c>
      <c r="R33" s="16">
        <v>0</v>
      </c>
      <c r="S33" s="10"/>
    </row>
    <row r="34" spans="1:19" s="11" customFormat="1" ht="47.25">
      <c r="A34" s="34"/>
      <c r="B34" s="34"/>
      <c r="C34" s="53" t="s">
        <v>38</v>
      </c>
      <c r="D34" s="14" t="s">
        <v>94</v>
      </c>
      <c r="E34" s="16">
        <v>5</v>
      </c>
      <c r="F34" s="34"/>
      <c r="G34" s="16">
        <v>5</v>
      </c>
      <c r="H34" s="16">
        <v>3</v>
      </c>
      <c r="I34" s="16">
        <v>0</v>
      </c>
      <c r="J34" s="16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  <c r="P34" s="16">
        <v>0</v>
      </c>
      <c r="Q34" s="16">
        <v>0</v>
      </c>
      <c r="R34" s="16">
        <v>0</v>
      </c>
      <c r="S34" s="10"/>
    </row>
    <row r="35" spans="1:19" s="11" customFormat="1" ht="31.5">
      <c r="A35" s="29"/>
      <c r="B35" s="29"/>
      <c r="C35" s="54"/>
      <c r="D35" s="14" t="s">
        <v>95</v>
      </c>
      <c r="E35" s="16">
        <v>4</v>
      </c>
      <c r="F35" s="29"/>
      <c r="G35" s="16">
        <v>4</v>
      </c>
      <c r="H35" s="16">
        <v>3</v>
      </c>
      <c r="I35" s="16">
        <v>0</v>
      </c>
      <c r="J35" s="16">
        <v>0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  <c r="P35" s="16">
        <v>0</v>
      </c>
      <c r="Q35" s="16">
        <v>0</v>
      </c>
      <c r="R35" s="16">
        <v>0</v>
      </c>
      <c r="S35" s="10"/>
    </row>
    <row r="36" spans="1:19" s="15" customFormat="1" ht="31.5" customHeight="1">
      <c r="A36" s="30">
        <v>13</v>
      </c>
      <c r="B36" s="43" t="s">
        <v>85</v>
      </c>
      <c r="C36" s="14" t="s">
        <v>57</v>
      </c>
      <c r="D36" s="30"/>
      <c r="E36" s="30">
        <v>33</v>
      </c>
      <c r="F36" s="30">
        <f>G36+I36+J36+K36+L36+M36+N36+O36+P36+Q36+R36+S36</f>
        <v>33</v>
      </c>
      <c r="G36" s="30">
        <v>28</v>
      </c>
      <c r="H36" s="30">
        <v>17</v>
      </c>
      <c r="I36" s="30">
        <v>1</v>
      </c>
      <c r="J36" s="30">
        <v>0</v>
      </c>
      <c r="K36" s="30">
        <v>1</v>
      </c>
      <c r="L36" s="30">
        <v>1</v>
      </c>
      <c r="M36" s="30">
        <v>0</v>
      </c>
      <c r="N36" s="30">
        <v>0</v>
      </c>
      <c r="O36" s="30">
        <v>0</v>
      </c>
      <c r="P36" s="30">
        <v>2</v>
      </c>
      <c r="Q36" s="30">
        <v>0</v>
      </c>
      <c r="R36" s="30">
        <v>0</v>
      </c>
      <c r="S36" s="30"/>
    </row>
    <row r="37" spans="1:19" s="15" customFormat="1" ht="36.75" customHeight="1">
      <c r="A37" s="31"/>
      <c r="B37" s="44"/>
      <c r="C37" s="14" t="s">
        <v>58</v>
      </c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</row>
    <row r="38" spans="1:19" s="11" customFormat="1" ht="15.75">
      <c r="A38" s="28">
        <v>14</v>
      </c>
      <c r="B38" s="28" t="s">
        <v>39</v>
      </c>
      <c r="C38" s="13" t="s">
        <v>40</v>
      </c>
      <c r="D38" s="28"/>
      <c r="E38" s="28">
        <v>20</v>
      </c>
      <c r="F38" s="28">
        <f>G38+I38+J38+K38+L38+M38+N38+O38+P38+Q38+R38+S38</f>
        <v>20</v>
      </c>
      <c r="G38" s="28">
        <v>8</v>
      </c>
      <c r="H38" s="28">
        <v>5</v>
      </c>
      <c r="I38" s="28">
        <v>0</v>
      </c>
      <c r="J38" s="28">
        <v>12</v>
      </c>
      <c r="K38" s="28">
        <v>0</v>
      </c>
      <c r="L38" s="28">
        <v>0</v>
      </c>
      <c r="M38" s="28">
        <v>0</v>
      </c>
      <c r="N38" s="28">
        <v>0</v>
      </c>
      <c r="O38" s="28">
        <v>0</v>
      </c>
      <c r="P38" s="28">
        <v>0</v>
      </c>
      <c r="Q38" s="28">
        <v>0</v>
      </c>
      <c r="R38" s="28">
        <v>0</v>
      </c>
      <c r="S38" s="28"/>
    </row>
    <row r="39" spans="1:19" s="11" customFormat="1" ht="31.5">
      <c r="A39" s="29"/>
      <c r="B39" s="29"/>
      <c r="C39" s="13" t="s">
        <v>41</v>
      </c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</row>
    <row r="40" spans="1:19" ht="15.75">
      <c r="A40" s="46" t="s">
        <v>42</v>
      </c>
      <c r="B40" s="47"/>
      <c r="C40" s="47"/>
      <c r="D40" s="48"/>
      <c r="E40" s="7"/>
      <c r="F40" s="7">
        <f>F41+F45</f>
        <v>29</v>
      </c>
      <c r="G40" s="7">
        <f aca="true" t="shared" si="4" ref="G40:R40">G41+G43+G44+G45</f>
        <v>26</v>
      </c>
      <c r="H40" s="7">
        <f t="shared" si="4"/>
        <v>19</v>
      </c>
      <c r="I40" s="7">
        <f t="shared" si="4"/>
        <v>1</v>
      </c>
      <c r="J40" s="7">
        <f t="shared" si="4"/>
        <v>1</v>
      </c>
      <c r="K40" s="7">
        <f t="shared" si="4"/>
        <v>0</v>
      </c>
      <c r="L40" s="7">
        <f t="shared" si="4"/>
        <v>0</v>
      </c>
      <c r="M40" s="7">
        <f t="shared" si="4"/>
        <v>0</v>
      </c>
      <c r="N40" s="7">
        <f t="shared" si="4"/>
        <v>0</v>
      </c>
      <c r="O40" s="7">
        <f t="shared" si="4"/>
        <v>0</v>
      </c>
      <c r="P40" s="7">
        <f t="shared" si="4"/>
        <v>0</v>
      </c>
      <c r="Q40" s="7">
        <f t="shared" si="4"/>
        <v>1</v>
      </c>
      <c r="R40" s="7">
        <f t="shared" si="4"/>
        <v>0</v>
      </c>
      <c r="S40" s="7"/>
    </row>
    <row r="41" spans="1:19" s="20" customFormat="1" ht="36.75" customHeight="1">
      <c r="A41" s="45">
        <v>15</v>
      </c>
      <c r="B41" s="45" t="s">
        <v>43</v>
      </c>
      <c r="C41" s="57" t="s">
        <v>44</v>
      </c>
      <c r="D41" s="32" t="s">
        <v>108</v>
      </c>
      <c r="E41" s="28">
        <v>12</v>
      </c>
      <c r="F41" s="28">
        <f>G41+I41+J41+K41+L41+M41+N41+O41+P41+Q41+R41+S41+G43+I43+J43+K43+L43+M43+N43+O43+P43+Q43+R43+S43+G44+I44+J44+K44+L44+M44+N44+O44+P44+Q44+R44+S44</f>
        <v>25</v>
      </c>
      <c r="G41" s="58">
        <v>12</v>
      </c>
      <c r="H41" s="28">
        <v>9</v>
      </c>
      <c r="I41" s="28">
        <v>0</v>
      </c>
      <c r="J41" s="28">
        <v>0</v>
      </c>
      <c r="K41" s="28">
        <v>0</v>
      </c>
      <c r="L41" s="28">
        <v>0</v>
      </c>
      <c r="M41" s="28">
        <v>0</v>
      </c>
      <c r="N41" s="28">
        <v>0</v>
      </c>
      <c r="O41" s="28">
        <v>0</v>
      </c>
      <c r="P41" s="28">
        <v>0</v>
      </c>
      <c r="Q41" s="28">
        <v>0</v>
      </c>
      <c r="R41" s="28">
        <v>0</v>
      </c>
      <c r="S41" s="28"/>
    </row>
    <row r="42" spans="1:19" s="11" customFormat="1" ht="6.75" customHeight="1">
      <c r="A42" s="45"/>
      <c r="B42" s="45"/>
      <c r="C42" s="57"/>
      <c r="D42" s="33"/>
      <c r="E42" s="29"/>
      <c r="F42" s="34"/>
      <c r="G42" s="5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</row>
    <row r="43" spans="1:19" s="11" customFormat="1" ht="36.75" customHeight="1">
      <c r="A43" s="45"/>
      <c r="B43" s="45"/>
      <c r="C43" s="49" t="s">
        <v>45</v>
      </c>
      <c r="D43" s="27" t="s">
        <v>101</v>
      </c>
      <c r="E43" s="16">
        <v>7</v>
      </c>
      <c r="F43" s="34"/>
      <c r="G43" s="16">
        <v>5</v>
      </c>
      <c r="H43" s="16">
        <v>5</v>
      </c>
      <c r="I43" s="16">
        <v>1</v>
      </c>
      <c r="J43" s="16">
        <v>1</v>
      </c>
      <c r="K43" s="16">
        <v>0</v>
      </c>
      <c r="L43" s="16">
        <v>0</v>
      </c>
      <c r="M43" s="16">
        <v>0</v>
      </c>
      <c r="N43" s="16">
        <v>0</v>
      </c>
      <c r="O43" s="16">
        <v>0</v>
      </c>
      <c r="P43" s="16">
        <v>0</v>
      </c>
      <c r="Q43" s="16">
        <v>0</v>
      </c>
      <c r="R43" s="16">
        <v>0</v>
      </c>
      <c r="S43" s="16"/>
    </row>
    <row r="44" spans="1:19" s="11" customFormat="1" ht="33.75" customHeight="1">
      <c r="A44" s="45"/>
      <c r="B44" s="45"/>
      <c r="C44" s="49"/>
      <c r="D44" s="27" t="s">
        <v>46</v>
      </c>
      <c r="E44" s="16">
        <v>6</v>
      </c>
      <c r="F44" s="29"/>
      <c r="G44" s="16">
        <v>5</v>
      </c>
      <c r="H44" s="16">
        <v>3</v>
      </c>
      <c r="I44" s="16">
        <v>0</v>
      </c>
      <c r="J44" s="16">
        <v>0</v>
      </c>
      <c r="K44" s="16">
        <v>0</v>
      </c>
      <c r="L44" s="16">
        <v>0</v>
      </c>
      <c r="M44" s="16">
        <v>0</v>
      </c>
      <c r="N44" s="16">
        <v>0</v>
      </c>
      <c r="O44" s="16">
        <v>0</v>
      </c>
      <c r="P44" s="16">
        <v>0</v>
      </c>
      <c r="Q44" s="16">
        <v>1</v>
      </c>
      <c r="R44" s="16">
        <v>0</v>
      </c>
      <c r="S44" s="16"/>
    </row>
    <row r="45" spans="1:19" s="11" customFormat="1" ht="57.75" customHeight="1">
      <c r="A45" s="28">
        <v>16</v>
      </c>
      <c r="B45" s="30" t="s">
        <v>66</v>
      </c>
      <c r="C45" s="14" t="s">
        <v>100</v>
      </c>
      <c r="D45" s="30"/>
      <c r="E45" s="30">
        <v>4</v>
      </c>
      <c r="F45" s="30">
        <f>G45+I45+J45+K45+L45+M45+N45+O45+P45+Q45+R45+S45</f>
        <v>4</v>
      </c>
      <c r="G45" s="28">
        <v>4</v>
      </c>
      <c r="H45" s="28">
        <v>2</v>
      </c>
      <c r="I45" s="28">
        <v>0</v>
      </c>
      <c r="J45" s="28">
        <v>0</v>
      </c>
      <c r="K45" s="28">
        <v>0</v>
      </c>
      <c r="L45" s="28">
        <v>0</v>
      </c>
      <c r="M45" s="28">
        <v>0</v>
      </c>
      <c r="N45" s="28">
        <v>0</v>
      </c>
      <c r="O45" s="28">
        <v>0</v>
      </c>
      <c r="P45" s="28">
        <v>0</v>
      </c>
      <c r="Q45" s="28">
        <v>0</v>
      </c>
      <c r="R45" s="28">
        <v>0</v>
      </c>
      <c r="S45" s="28"/>
    </row>
    <row r="46" spans="1:19" s="11" customFormat="1" ht="38.25" customHeight="1">
      <c r="A46" s="29"/>
      <c r="B46" s="31"/>
      <c r="C46" s="14" t="s">
        <v>99</v>
      </c>
      <c r="D46" s="31"/>
      <c r="E46" s="31"/>
      <c r="F46" s="31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</row>
    <row r="47" spans="1:19" ht="15.75">
      <c r="A47" s="46" t="s">
        <v>81</v>
      </c>
      <c r="B47" s="47"/>
      <c r="C47" s="47"/>
      <c r="D47" s="48"/>
      <c r="E47" s="7"/>
      <c r="F47" s="6">
        <f aca="true" t="shared" si="5" ref="F47:R47">F48</f>
        <v>25</v>
      </c>
      <c r="G47" s="7">
        <f t="shared" si="5"/>
        <v>22</v>
      </c>
      <c r="H47" s="7">
        <f t="shared" si="5"/>
        <v>20</v>
      </c>
      <c r="I47" s="7">
        <f t="shared" si="5"/>
        <v>0</v>
      </c>
      <c r="J47" s="7">
        <f t="shared" si="5"/>
        <v>0</v>
      </c>
      <c r="K47" s="7">
        <f t="shared" si="5"/>
        <v>2</v>
      </c>
      <c r="L47" s="7">
        <f t="shared" si="5"/>
        <v>0</v>
      </c>
      <c r="M47" s="7">
        <f t="shared" si="5"/>
        <v>0</v>
      </c>
      <c r="N47" s="7">
        <f t="shared" si="5"/>
        <v>0</v>
      </c>
      <c r="O47" s="7">
        <f t="shared" si="5"/>
        <v>0</v>
      </c>
      <c r="P47" s="7">
        <f t="shared" si="5"/>
        <v>1</v>
      </c>
      <c r="Q47" s="7">
        <f t="shared" si="5"/>
        <v>0</v>
      </c>
      <c r="R47" s="7">
        <f t="shared" si="5"/>
        <v>0</v>
      </c>
      <c r="S47" s="7"/>
    </row>
    <row r="48" spans="1:19" s="11" customFormat="1" ht="31.5">
      <c r="A48" s="30">
        <v>17</v>
      </c>
      <c r="B48" s="30" t="s">
        <v>82</v>
      </c>
      <c r="C48" s="14" t="s">
        <v>84</v>
      </c>
      <c r="D48" s="30"/>
      <c r="E48" s="30">
        <v>25</v>
      </c>
      <c r="F48" s="30">
        <f>G48+I48+J48+K48+L48+M48+N48+O48+P48+Q48+R48+S48</f>
        <v>25</v>
      </c>
      <c r="G48" s="30">
        <v>22</v>
      </c>
      <c r="H48" s="30">
        <v>20</v>
      </c>
      <c r="I48" s="30">
        <v>0</v>
      </c>
      <c r="J48" s="30">
        <v>0</v>
      </c>
      <c r="K48" s="30">
        <v>2</v>
      </c>
      <c r="L48" s="30">
        <v>0</v>
      </c>
      <c r="M48" s="30">
        <v>0</v>
      </c>
      <c r="N48" s="30">
        <v>0</v>
      </c>
      <c r="O48" s="30">
        <v>0</v>
      </c>
      <c r="P48" s="30">
        <v>1</v>
      </c>
      <c r="Q48" s="30">
        <v>0</v>
      </c>
      <c r="R48" s="30">
        <v>0</v>
      </c>
      <c r="S48" s="30"/>
    </row>
    <row r="49" spans="1:19" s="11" customFormat="1" ht="32.25" customHeight="1">
      <c r="A49" s="31"/>
      <c r="B49" s="31"/>
      <c r="C49" s="14" t="s">
        <v>83</v>
      </c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</row>
    <row r="50" spans="1:19" ht="15.75">
      <c r="A50" s="46" t="s">
        <v>47</v>
      </c>
      <c r="B50" s="47"/>
      <c r="C50" s="47"/>
      <c r="D50" s="48"/>
      <c r="E50" s="7"/>
      <c r="F50" s="7">
        <f aca="true" t="shared" si="6" ref="F50:R50">F51</f>
        <v>43</v>
      </c>
      <c r="G50" s="7">
        <f t="shared" si="6"/>
        <v>30</v>
      </c>
      <c r="H50" s="7">
        <f t="shared" si="6"/>
        <v>17</v>
      </c>
      <c r="I50" s="7">
        <f t="shared" si="6"/>
        <v>6</v>
      </c>
      <c r="J50" s="7">
        <f t="shared" si="6"/>
        <v>3</v>
      </c>
      <c r="K50" s="7">
        <f t="shared" si="6"/>
        <v>0</v>
      </c>
      <c r="L50" s="7">
        <f t="shared" si="6"/>
        <v>0</v>
      </c>
      <c r="M50" s="7">
        <f t="shared" si="6"/>
        <v>0</v>
      </c>
      <c r="N50" s="7">
        <f t="shared" si="6"/>
        <v>0</v>
      </c>
      <c r="O50" s="7">
        <f t="shared" si="6"/>
        <v>0</v>
      </c>
      <c r="P50" s="7">
        <f t="shared" si="6"/>
        <v>3</v>
      </c>
      <c r="Q50" s="7">
        <f t="shared" si="6"/>
        <v>1</v>
      </c>
      <c r="R50" s="7">
        <f t="shared" si="6"/>
        <v>0</v>
      </c>
      <c r="S50" s="7"/>
    </row>
    <row r="51" spans="1:19" s="11" customFormat="1" ht="31.5">
      <c r="A51" s="28">
        <v>18</v>
      </c>
      <c r="B51" s="28" t="s">
        <v>48</v>
      </c>
      <c r="C51" s="26" t="s">
        <v>49</v>
      </c>
      <c r="D51" s="32" t="s">
        <v>50</v>
      </c>
      <c r="E51" s="28">
        <v>43</v>
      </c>
      <c r="F51" s="28">
        <f>G51+I51+J51+K51+L51+M51+N51+O51+P51+Q51+R51+S51</f>
        <v>43</v>
      </c>
      <c r="G51" s="28">
        <v>30</v>
      </c>
      <c r="H51" s="28">
        <v>17</v>
      </c>
      <c r="I51" s="28">
        <v>6</v>
      </c>
      <c r="J51" s="28">
        <v>3</v>
      </c>
      <c r="K51" s="28"/>
      <c r="L51" s="28">
        <v>0</v>
      </c>
      <c r="M51" s="28">
        <v>0</v>
      </c>
      <c r="N51" s="28">
        <v>0</v>
      </c>
      <c r="O51" s="28">
        <v>0</v>
      </c>
      <c r="P51" s="28">
        <v>3</v>
      </c>
      <c r="Q51" s="28">
        <v>1</v>
      </c>
      <c r="R51" s="28">
        <v>0</v>
      </c>
      <c r="S51" s="28"/>
    </row>
    <row r="52" spans="1:19" s="11" customFormat="1" ht="31.5">
      <c r="A52" s="29"/>
      <c r="B52" s="29"/>
      <c r="C52" s="13" t="s">
        <v>51</v>
      </c>
      <c r="D52" s="33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</row>
    <row r="53" spans="1:19" ht="15.75">
      <c r="A53" s="46" t="s">
        <v>52</v>
      </c>
      <c r="B53" s="47"/>
      <c r="C53" s="47"/>
      <c r="D53" s="48"/>
      <c r="E53" s="7"/>
      <c r="F53" s="7">
        <f aca="true" t="shared" si="7" ref="F53:R53">F54+F56</f>
        <v>49</v>
      </c>
      <c r="G53" s="7">
        <f t="shared" si="7"/>
        <v>37</v>
      </c>
      <c r="H53" s="7">
        <f t="shared" si="7"/>
        <v>36</v>
      </c>
      <c r="I53" s="7">
        <f t="shared" si="7"/>
        <v>2</v>
      </c>
      <c r="J53" s="7">
        <f t="shared" si="7"/>
        <v>8</v>
      </c>
      <c r="K53" s="7">
        <f t="shared" si="7"/>
        <v>0</v>
      </c>
      <c r="L53" s="7">
        <f t="shared" si="7"/>
        <v>0</v>
      </c>
      <c r="M53" s="7">
        <f t="shared" si="7"/>
        <v>0</v>
      </c>
      <c r="N53" s="7">
        <f t="shared" si="7"/>
        <v>0</v>
      </c>
      <c r="O53" s="7">
        <f t="shared" si="7"/>
        <v>0</v>
      </c>
      <c r="P53" s="7">
        <f t="shared" si="7"/>
        <v>1</v>
      </c>
      <c r="Q53" s="7">
        <f t="shared" si="7"/>
        <v>1</v>
      </c>
      <c r="R53" s="7">
        <f t="shared" si="7"/>
        <v>0</v>
      </c>
      <c r="S53" s="7"/>
    </row>
    <row r="54" spans="1:19" s="11" customFormat="1" ht="99.75" customHeight="1">
      <c r="A54" s="30">
        <v>19</v>
      </c>
      <c r="B54" s="30" t="s">
        <v>75</v>
      </c>
      <c r="C54" s="14" t="s">
        <v>107</v>
      </c>
      <c r="D54" s="30"/>
      <c r="E54" s="30">
        <v>30</v>
      </c>
      <c r="F54" s="30">
        <f>G54+I54+J54+K54+L54+M54+N54+O54+P54+Q54+R54+S54</f>
        <v>30</v>
      </c>
      <c r="G54" s="30">
        <v>27</v>
      </c>
      <c r="H54" s="30">
        <v>27</v>
      </c>
      <c r="I54" s="30">
        <v>0</v>
      </c>
      <c r="J54" s="30">
        <v>3</v>
      </c>
      <c r="K54" s="30">
        <v>0</v>
      </c>
      <c r="L54" s="30">
        <v>0</v>
      </c>
      <c r="M54" s="30">
        <v>0</v>
      </c>
      <c r="N54" s="30">
        <v>0</v>
      </c>
      <c r="O54" s="30">
        <v>0</v>
      </c>
      <c r="P54" s="30">
        <v>0</v>
      </c>
      <c r="Q54" s="30">
        <v>0</v>
      </c>
      <c r="R54" s="30">
        <v>0</v>
      </c>
      <c r="S54" s="30"/>
    </row>
    <row r="55" spans="1:19" s="11" customFormat="1" ht="15.75">
      <c r="A55" s="31"/>
      <c r="B55" s="31"/>
      <c r="C55" s="14" t="s">
        <v>53</v>
      </c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</row>
    <row r="56" spans="1:19" s="11" customFormat="1" ht="40.5" customHeight="1">
      <c r="A56" s="30">
        <v>20</v>
      </c>
      <c r="B56" s="30" t="s">
        <v>69</v>
      </c>
      <c r="C56" s="14" t="s">
        <v>70</v>
      </c>
      <c r="D56" s="30"/>
      <c r="E56" s="30">
        <v>19</v>
      </c>
      <c r="F56" s="30">
        <f>G56+I56+J56+K56+L56+M56+N56+O56+P56+Q56+R56+S56</f>
        <v>19</v>
      </c>
      <c r="G56" s="30">
        <v>10</v>
      </c>
      <c r="H56" s="30">
        <v>9</v>
      </c>
      <c r="I56" s="30">
        <v>2</v>
      </c>
      <c r="J56" s="30">
        <v>5</v>
      </c>
      <c r="K56" s="30">
        <v>0</v>
      </c>
      <c r="L56" s="30">
        <v>0</v>
      </c>
      <c r="M56" s="30">
        <v>0</v>
      </c>
      <c r="N56" s="30">
        <v>0</v>
      </c>
      <c r="O56" s="30">
        <v>0</v>
      </c>
      <c r="P56" s="30">
        <v>1</v>
      </c>
      <c r="Q56" s="30">
        <v>1</v>
      </c>
      <c r="R56" s="30">
        <v>0</v>
      </c>
      <c r="S56" s="30"/>
    </row>
    <row r="57" spans="1:19" s="11" customFormat="1" ht="51" customHeight="1">
      <c r="A57" s="31"/>
      <c r="B57" s="31"/>
      <c r="C57" s="14" t="s">
        <v>71</v>
      </c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</row>
    <row r="58" spans="1:19" ht="15.75">
      <c r="A58" s="50" t="s">
        <v>54</v>
      </c>
      <c r="B58" s="51"/>
      <c r="C58" s="51"/>
      <c r="D58" s="52"/>
      <c r="E58" s="9"/>
      <c r="F58" s="9">
        <f>F53+F50+F47+F40+F21+F18+F11+F6</f>
        <v>406</v>
      </c>
      <c r="G58" s="9">
        <f aca="true" t="shared" si="8" ref="G58:R58">G6+G11+G18+G21+G40+G47+G50+G53</f>
        <v>329</v>
      </c>
      <c r="H58" s="9">
        <f t="shared" si="8"/>
        <v>255</v>
      </c>
      <c r="I58" s="9">
        <f t="shared" si="8"/>
        <v>19</v>
      </c>
      <c r="J58" s="9">
        <f t="shared" si="8"/>
        <v>26</v>
      </c>
      <c r="K58" s="9">
        <f t="shared" si="8"/>
        <v>3</v>
      </c>
      <c r="L58" s="9">
        <f t="shared" si="8"/>
        <v>3</v>
      </c>
      <c r="M58" s="9">
        <f t="shared" si="8"/>
        <v>2</v>
      </c>
      <c r="N58" s="9">
        <f t="shared" si="8"/>
        <v>0</v>
      </c>
      <c r="O58" s="9">
        <f t="shared" si="8"/>
        <v>0</v>
      </c>
      <c r="P58" s="9">
        <f t="shared" si="8"/>
        <v>17</v>
      </c>
      <c r="Q58" s="9">
        <f t="shared" si="8"/>
        <v>7</v>
      </c>
      <c r="R58" s="9">
        <f t="shared" si="8"/>
        <v>0</v>
      </c>
      <c r="S58" s="9"/>
    </row>
    <row r="59" spans="1:19" ht="15.75">
      <c r="A59" s="3"/>
      <c r="B59" s="3"/>
      <c r="C59" s="4" t="s">
        <v>55</v>
      </c>
      <c r="D59" s="4"/>
      <c r="E59" s="4"/>
      <c r="F59" s="4"/>
      <c r="G59" s="5">
        <f>G58/F58</f>
        <v>0.8103448275862069</v>
      </c>
      <c r="H59" s="5">
        <f>H58/F58</f>
        <v>0.6280788177339901</v>
      </c>
      <c r="I59" s="5">
        <f>I58/F58</f>
        <v>0.046798029556650245</v>
      </c>
      <c r="J59" s="5">
        <f>J58/F58</f>
        <v>0.06403940886699508</v>
      </c>
      <c r="K59" s="5">
        <f>K58/F58</f>
        <v>0.007389162561576354</v>
      </c>
      <c r="L59" s="5">
        <f>L58/F58</f>
        <v>0.007389162561576354</v>
      </c>
      <c r="M59" s="5">
        <f>M58/F58</f>
        <v>0.0049261083743842365</v>
      </c>
      <c r="N59" s="5">
        <f>N58/F58</f>
        <v>0</v>
      </c>
      <c r="O59" s="5">
        <f>O58/F58</f>
        <v>0</v>
      </c>
      <c r="P59" s="5">
        <f>P58/F58</f>
        <v>0.04187192118226601</v>
      </c>
      <c r="Q59" s="5">
        <f>Q58/F58</f>
        <v>0.017241379310344827</v>
      </c>
      <c r="R59" s="5">
        <f>R58/F58</f>
        <v>0</v>
      </c>
      <c r="S59" s="5"/>
    </row>
    <row r="61" spans="1:19" ht="15.7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 t="s">
        <v>113</v>
      </c>
      <c r="R61" t="s">
        <v>114</v>
      </c>
      <c r="S61" t="s">
        <v>115</v>
      </c>
    </row>
    <row r="62" spans="1:17" ht="15.75">
      <c r="A62" s="36" t="s">
        <v>86</v>
      </c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</row>
    <row r="63" spans="1:17" ht="15.75">
      <c r="A63" s="35" t="s">
        <v>111</v>
      </c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</row>
    <row r="64" spans="1:17" ht="15.75">
      <c r="A64" s="36" t="s">
        <v>87</v>
      </c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</row>
  </sheetData>
  <sheetProtection/>
  <mergeCells count="334">
    <mergeCell ref="O41:O42"/>
    <mergeCell ref="H1:I1"/>
    <mergeCell ref="L1:R1"/>
    <mergeCell ref="J4:J5"/>
    <mergeCell ref="K4:O4"/>
    <mergeCell ref="C2:S2"/>
    <mergeCell ref="J3:Q3"/>
    <mergeCell ref="S4:S5"/>
    <mergeCell ref="G4:G5"/>
    <mergeCell ref="R4:R5"/>
    <mergeCell ref="K31:K32"/>
    <mergeCell ref="N36:N37"/>
    <mergeCell ref="J41:J42"/>
    <mergeCell ref="K41:K42"/>
    <mergeCell ref="L41:L42"/>
    <mergeCell ref="M41:M42"/>
    <mergeCell ref="N41:N42"/>
    <mergeCell ref="D41:D42"/>
    <mergeCell ref="E41:E42"/>
    <mergeCell ref="G41:G42"/>
    <mergeCell ref="H41:H42"/>
    <mergeCell ref="I41:I42"/>
    <mergeCell ref="F38:F39"/>
    <mergeCell ref="P31:P32"/>
    <mergeCell ref="A41:A44"/>
    <mergeCell ref="B41:B44"/>
    <mergeCell ref="C41:C42"/>
    <mergeCell ref="F41:F44"/>
    <mergeCell ref="E38:E39"/>
    <mergeCell ref="E31:E32"/>
    <mergeCell ref="G31:G32"/>
    <mergeCell ref="H31:H32"/>
    <mergeCell ref="M36:M37"/>
    <mergeCell ref="Q31:Q32"/>
    <mergeCell ref="R31:R32"/>
    <mergeCell ref="A31:A32"/>
    <mergeCell ref="B31:B32"/>
    <mergeCell ref="G38:G39"/>
    <mergeCell ref="J36:J37"/>
    <mergeCell ref="M38:M39"/>
    <mergeCell ref="A38:A39"/>
    <mergeCell ref="B38:B39"/>
    <mergeCell ref="D38:D39"/>
    <mergeCell ref="A4:A5"/>
    <mergeCell ref="B4:B5"/>
    <mergeCell ref="D4:D5"/>
    <mergeCell ref="E4:E5"/>
    <mergeCell ref="F4:F5"/>
    <mergeCell ref="A6:D6"/>
    <mergeCell ref="Q16:Q17"/>
    <mergeCell ref="E16:E17"/>
    <mergeCell ref="F16:F17"/>
    <mergeCell ref="H4:H5"/>
    <mergeCell ref="I4:I5"/>
    <mergeCell ref="P4:P5"/>
    <mergeCell ref="Q4:Q5"/>
    <mergeCell ref="G12:G13"/>
    <mergeCell ref="N16:N17"/>
    <mergeCell ref="O16:O17"/>
    <mergeCell ref="L22:L23"/>
    <mergeCell ref="N26:N27"/>
    <mergeCell ref="A7:A8"/>
    <mergeCell ref="B7:B8"/>
    <mergeCell ref="F7:F8"/>
    <mergeCell ref="A11:D11"/>
    <mergeCell ref="I16:I17"/>
    <mergeCell ref="G26:G27"/>
    <mergeCell ref="D22:D23"/>
    <mergeCell ref="M16:M17"/>
    <mergeCell ref="G16:G17"/>
    <mergeCell ref="J16:J17"/>
    <mergeCell ref="H16:H17"/>
    <mergeCell ref="S16:S17"/>
    <mergeCell ref="S22:S23"/>
    <mergeCell ref="S19:S20"/>
    <mergeCell ref="R22:R23"/>
    <mergeCell ref="Q22:Q23"/>
    <mergeCell ref="K19:K20"/>
    <mergeCell ref="L19:L20"/>
    <mergeCell ref="S36:S37"/>
    <mergeCell ref="R16:R17"/>
    <mergeCell ref="R19:R20"/>
    <mergeCell ref="R26:R27"/>
    <mergeCell ref="S26:S27"/>
    <mergeCell ref="S31:S32"/>
    <mergeCell ref="O22:O23"/>
    <mergeCell ref="M19:M20"/>
    <mergeCell ref="N19:N20"/>
    <mergeCell ref="M31:M32"/>
    <mergeCell ref="N31:N32"/>
    <mergeCell ref="M22:M23"/>
    <mergeCell ref="O31:O32"/>
    <mergeCell ref="G19:G20"/>
    <mergeCell ref="J22:J23"/>
    <mergeCell ref="H19:H20"/>
    <mergeCell ref="I19:I20"/>
    <mergeCell ref="G22:G23"/>
    <mergeCell ref="K26:K27"/>
    <mergeCell ref="J26:J27"/>
    <mergeCell ref="K22:K23"/>
    <mergeCell ref="E45:E46"/>
    <mergeCell ref="P22:P23"/>
    <mergeCell ref="O19:O20"/>
    <mergeCell ref="P16:P17"/>
    <mergeCell ref="F26:F27"/>
    <mergeCell ref="E26:E27"/>
    <mergeCell ref="J19:J20"/>
    <mergeCell ref="F22:F23"/>
    <mergeCell ref="H22:H23"/>
    <mergeCell ref="I22:I23"/>
    <mergeCell ref="F28:F30"/>
    <mergeCell ref="A36:A37"/>
    <mergeCell ref="B36:B37"/>
    <mergeCell ref="A33:A35"/>
    <mergeCell ref="B33:B35"/>
    <mergeCell ref="C28:C29"/>
    <mergeCell ref="B28:B30"/>
    <mergeCell ref="C34:C35"/>
    <mergeCell ref="D36:D37"/>
    <mergeCell ref="D45:D46"/>
    <mergeCell ref="H38:H39"/>
    <mergeCell ref="H45:H46"/>
    <mergeCell ref="I45:I46"/>
    <mergeCell ref="A47:D47"/>
    <mergeCell ref="O48:O49"/>
    <mergeCell ref="D48:D49"/>
    <mergeCell ref="E48:E49"/>
    <mergeCell ref="J45:J46"/>
    <mergeCell ref="K45:K46"/>
    <mergeCell ref="A51:A52"/>
    <mergeCell ref="B51:B52"/>
    <mergeCell ref="D51:D52"/>
    <mergeCell ref="E51:E52"/>
    <mergeCell ref="F51:F52"/>
    <mergeCell ref="F48:F49"/>
    <mergeCell ref="A50:D50"/>
    <mergeCell ref="A48:A49"/>
    <mergeCell ref="B48:B49"/>
    <mergeCell ref="L51:L52"/>
    <mergeCell ref="A58:D58"/>
    <mergeCell ref="F31:F32"/>
    <mergeCell ref="H56:H57"/>
    <mergeCell ref="I56:I57"/>
    <mergeCell ref="J56:J57"/>
    <mergeCell ref="A53:D53"/>
    <mergeCell ref="H51:H52"/>
    <mergeCell ref="I51:I52"/>
    <mergeCell ref="J51:J52"/>
    <mergeCell ref="F19:F20"/>
    <mergeCell ref="A21:D21"/>
    <mergeCell ref="A16:A17"/>
    <mergeCell ref="B16:B17"/>
    <mergeCell ref="D16:D17"/>
    <mergeCell ref="A19:A20"/>
    <mergeCell ref="D19:D20"/>
    <mergeCell ref="E19:E20"/>
    <mergeCell ref="A18:D18"/>
    <mergeCell ref="G45:G46"/>
    <mergeCell ref="I26:I27"/>
    <mergeCell ref="H26:H27"/>
    <mergeCell ref="D14:D15"/>
    <mergeCell ref="A40:D40"/>
    <mergeCell ref="B45:B46"/>
    <mergeCell ref="F45:F46"/>
    <mergeCell ref="C43:C44"/>
    <mergeCell ref="B14:B15"/>
    <mergeCell ref="B19:B20"/>
    <mergeCell ref="D54:D55"/>
    <mergeCell ref="K56:K57"/>
    <mergeCell ref="L56:L57"/>
    <mergeCell ref="K36:K37"/>
    <mergeCell ref="L36:L37"/>
    <mergeCell ref="G36:G37"/>
    <mergeCell ref="H36:H37"/>
    <mergeCell ref="I36:I37"/>
    <mergeCell ref="L54:L55"/>
    <mergeCell ref="K51:K52"/>
    <mergeCell ref="F56:F57"/>
    <mergeCell ref="K48:K49"/>
    <mergeCell ref="F54:F55"/>
    <mergeCell ref="G54:G55"/>
    <mergeCell ref="H54:H55"/>
    <mergeCell ref="J54:J55"/>
    <mergeCell ref="G56:G57"/>
    <mergeCell ref="G51:G52"/>
    <mergeCell ref="H48:H49"/>
    <mergeCell ref="I48:I49"/>
    <mergeCell ref="A56:A57"/>
    <mergeCell ref="B56:B57"/>
    <mergeCell ref="D56:D57"/>
    <mergeCell ref="E56:E57"/>
    <mergeCell ref="F14:F15"/>
    <mergeCell ref="E14:E15"/>
    <mergeCell ref="A24:A25"/>
    <mergeCell ref="B24:B25"/>
    <mergeCell ref="A45:A46"/>
    <mergeCell ref="E54:E55"/>
    <mergeCell ref="M56:M57"/>
    <mergeCell ref="N56:N57"/>
    <mergeCell ref="P51:P52"/>
    <mergeCell ref="Q51:Q52"/>
    <mergeCell ref="R51:R52"/>
    <mergeCell ref="M51:M52"/>
    <mergeCell ref="Q56:Q57"/>
    <mergeCell ref="R56:R57"/>
    <mergeCell ref="R54:R55"/>
    <mergeCell ref="M54:M55"/>
    <mergeCell ref="P48:P49"/>
    <mergeCell ref="S56:S57"/>
    <mergeCell ref="O56:O57"/>
    <mergeCell ref="P56:P57"/>
    <mergeCell ref="S51:S52"/>
    <mergeCell ref="S54:S55"/>
    <mergeCell ref="O51:O52"/>
    <mergeCell ref="P54:P55"/>
    <mergeCell ref="Q54:Q55"/>
    <mergeCell ref="O54:O55"/>
    <mergeCell ref="H12:H13"/>
    <mergeCell ref="I12:I13"/>
    <mergeCell ref="J12:J13"/>
    <mergeCell ref="K12:K13"/>
    <mergeCell ref="L12:L13"/>
    <mergeCell ref="D12:D13"/>
    <mergeCell ref="E12:E13"/>
    <mergeCell ref="F12:F13"/>
    <mergeCell ref="A22:A23"/>
    <mergeCell ref="B22:B23"/>
    <mergeCell ref="E22:E23"/>
    <mergeCell ref="A26:A27"/>
    <mergeCell ref="B26:B27"/>
    <mergeCell ref="A28:A30"/>
    <mergeCell ref="A9:A10"/>
    <mergeCell ref="B9:B10"/>
    <mergeCell ref="D9:D10"/>
    <mergeCell ref="E9:E10"/>
    <mergeCell ref="F9:F10"/>
    <mergeCell ref="G9:G10"/>
    <mergeCell ref="A12:A13"/>
    <mergeCell ref="B12:B13"/>
    <mergeCell ref="R9:R10"/>
    <mergeCell ref="S9:S10"/>
    <mergeCell ref="H9:H10"/>
    <mergeCell ref="I9:I10"/>
    <mergeCell ref="J9:J10"/>
    <mergeCell ref="K9:K10"/>
    <mergeCell ref="L9:L10"/>
    <mergeCell ref="M9:M10"/>
    <mergeCell ref="Q48:Q49"/>
    <mergeCell ref="N9:N10"/>
    <mergeCell ref="O9:O10"/>
    <mergeCell ref="P9:P10"/>
    <mergeCell ref="Q9:Q10"/>
    <mergeCell ref="N12:N13"/>
    <mergeCell ref="O26:O27"/>
    <mergeCell ref="P26:P27"/>
    <mergeCell ref="Q12:Q13"/>
    <mergeCell ref="O45:O46"/>
    <mergeCell ref="G14:G15"/>
    <mergeCell ref="H14:H15"/>
    <mergeCell ref="G48:G49"/>
    <mergeCell ref="K16:K17"/>
    <mergeCell ref="L16:L17"/>
    <mergeCell ref="K14:K15"/>
    <mergeCell ref="L14:L15"/>
    <mergeCell ref="J14:J15"/>
    <mergeCell ref="J38:J39"/>
    <mergeCell ref="K38:K39"/>
    <mergeCell ref="A62:Q62"/>
    <mergeCell ref="R14:R15"/>
    <mergeCell ref="R48:R49"/>
    <mergeCell ref="S48:S49"/>
    <mergeCell ref="F24:F25"/>
    <mergeCell ref="A14:A15"/>
    <mergeCell ref="J48:J49"/>
    <mergeCell ref="A54:A55"/>
    <mergeCell ref="B54:B55"/>
    <mergeCell ref="I54:I55"/>
    <mergeCell ref="A63:Q63"/>
    <mergeCell ref="A64:Q64"/>
    <mergeCell ref="M14:M15"/>
    <mergeCell ref="N14:N15"/>
    <mergeCell ref="O14:O15"/>
    <mergeCell ref="P14:P15"/>
    <mergeCell ref="Q14:Q15"/>
    <mergeCell ref="D26:D27"/>
    <mergeCell ref="I14:I15"/>
    <mergeCell ref="K54:K55"/>
    <mergeCell ref="N54:N55"/>
    <mergeCell ref="L48:L49"/>
    <mergeCell ref="M48:M49"/>
    <mergeCell ref="N51:N52"/>
    <mergeCell ref="N48:N49"/>
    <mergeCell ref="R12:R13"/>
    <mergeCell ref="M45:M46"/>
    <mergeCell ref="N45:N46"/>
    <mergeCell ref="P45:P46"/>
    <mergeCell ref="Q45:Q46"/>
    <mergeCell ref="S14:S15"/>
    <mergeCell ref="M12:M13"/>
    <mergeCell ref="O12:O13"/>
    <mergeCell ref="Q26:Q27"/>
    <mergeCell ref="P12:P13"/>
    <mergeCell ref="N22:N23"/>
    <mergeCell ref="M26:M27"/>
    <mergeCell ref="P19:P20"/>
    <mergeCell ref="Q19:Q20"/>
    <mergeCell ref="S12:S13"/>
    <mergeCell ref="L26:L27"/>
    <mergeCell ref="L38:L39"/>
    <mergeCell ref="L31:L32"/>
    <mergeCell ref="L45:L46"/>
    <mergeCell ref="J31:J32"/>
    <mergeCell ref="D31:D32"/>
    <mergeCell ref="E36:E37"/>
    <mergeCell ref="F33:F35"/>
    <mergeCell ref="F36:F37"/>
    <mergeCell ref="I31:I32"/>
    <mergeCell ref="P41:P42"/>
    <mergeCell ref="R45:R46"/>
    <mergeCell ref="S45:S46"/>
    <mergeCell ref="S38:S39"/>
    <mergeCell ref="P38:P39"/>
    <mergeCell ref="Q38:Q39"/>
    <mergeCell ref="Q41:Q42"/>
    <mergeCell ref="R41:R42"/>
    <mergeCell ref="S41:S42"/>
    <mergeCell ref="O38:O39"/>
    <mergeCell ref="I38:I39"/>
    <mergeCell ref="N38:N39"/>
    <mergeCell ref="O36:O37"/>
    <mergeCell ref="P36:P37"/>
    <mergeCell ref="R38:R39"/>
    <mergeCell ref="Q36:Q37"/>
    <mergeCell ref="R36:R37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portrait" paperSize="9" scale="3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2013-05-21T03:41:30Z</dcterms:modified>
  <cp:category/>
  <cp:version/>
  <cp:contentType/>
  <cp:contentStatus/>
</cp:coreProperties>
</file>